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83" activeTab="1"/>
  </bookViews>
  <sheets>
    <sheet name="прил 2" sheetId="6" r:id="rId1"/>
    <sheet name="прил 1.5 ВМП" sheetId="2" r:id="rId2"/>
    <sheet name="прил 1.4 Стационар" sheetId="4" r:id="rId3"/>
    <sheet name="прил 1.3 Дневной стационар" sheetId="1" r:id="rId4"/>
    <sheet name="прил 1.2 Диагностика" sheetId="5" r:id="rId5"/>
    <sheet name="прил 1.1 АПП" sheetId="3" r:id="rId6"/>
  </sheets>
  <definedNames>
    <definedName name="_xlnm._FilterDatabase" localSheetId="5" hidden="1">'прил 1.1 АПП'!$A$5:$W$162</definedName>
    <definedName name="_xlnm._FilterDatabase" localSheetId="3" hidden="1">'прил 1.3 Дневной стационар'!$A$5:$J$162</definedName>
    <definedName name="_xlnm.Print_Titles" localSheetId="3">'прил 1.3 Дневной стационар'!$A:$D,'прил 1.3 Дневной стационар'!$3:$4</definedName>
    <definedName name="_xlnm.Print_Area" localSheetId="5">'прил 1.1 АПП'!$B$1:$W$162</definedName>
    <definedName name="_xlnm.Print_Area" localSheetId="3">'прил 1.3 Дневной стационар'!$A$1:$J$162</definedName>
    <definedName name="_xlnm.Print_Area" localSheetId="2">'прил 1.4 Стационар'!$A$1:$L$162</definedName>
    <definedName name="_xlnm.Print_Area" localSheetId="1">'прил 1.5 ВМП'!$A$1:$F$170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2" i="3" l="1"/>
  <c r="W162" i="3" l="1"/>
  <c r="R162" i="3" l="1"/>
  <c r="P162" i="3"/>
  <c r="N162" i="3"/>
  <c r="L162" i="3"/>
  <c r="K162" i="3"/>
  <c r="J162" i="3"/>
  <c r="I162" i="3"/>
  <c r="E162" i="1" l="1"/>
  <c r="F162" i="5" l="1"/>
  <c r="F162" i="1"/>
  <c r="F18" i="6" l="1"/>
  <c r="E18" i="6"/>
  <c r="H17" i="6"/>
  <c r="G17" i="6"/>
  <c r="H16" i="6"/>
  <c r="G16" i="6"/>
  <c r="H15" i="6"/>
  <c r="G15" i="6"/>
  <c r="H14" i="6"/>
  <c r="G14" i="6"/>
  <c r="H13" i="6"/>
  <c r="G13" i="6"/>
  <c r="H12" i="6"/>
  <c r="G12" i="6"/>
  <c r="F11" i="6"/>
  <c r="E11" i="6"/>
  <c r="H10" i="6"/>
  <c r="G10" i="6"/>
  <c r="H9" i="6"/>
  <c r="G9" i="6"/>
  <c r="H8" i="6"/>
  <c r="G8" i="6"/>
  <c r="H7" i="6"/>
  <c r="G7" i="6"/>
  <c r="H6" i="6"/>
  <c r="G6" i="6"/>
  <c r="H5" i="6"/>
  <c r="G5" i="6"/>
  <c r="F157" i="2" l="1"/>
  <c r="E157" i="2"/>
  <c r="F149" i="2"/>
  <c r="E149" i="2"/>
  <c r="F146" i="2"/>
  <c r="E146" i="2"/>
  <c r="F144" i="2"/>
  <c r="E144" i="2"/>
  <c r="F140" i="2"/>
  <c r="E140" i="2"/>
  <c r="F138" i="2"/>
  <c r="E138" i="2"/>
  <c r="F136" i="2"/>
  <c r="E136" i="2"/>
  <c r="F133" i="2"/>
  <c r="E133" i="2"/>
  <c r="F126" i="2"/>
  <c r="E126" i="2"/>
  <c r="F123" i="2"/>
  <c r="F124" i="2" s="1"/>
  <c r="E123" i="2"/>
  <c r="E124" i="2" s="1"/>
  <c r="F119" i="2"/>
  <c r="E119" i="2"/>
  <c r="F117" i="2"/>
  <c r="E117" i="2"/>
  <c r="E120" i="2" s="1"/>
  <c r="F109" i="2"/>
  <c r="E109" i="2"/>
  <c r="F105" i="2"/>
  <c r="F106" i="2" s="1"/>
  <c r="E105" i="2"/>
  <c r="E106" i="2" s="1"/>
  <c r="F101" i="2"/>
  <c r="E101" i="2"/>
  <c r="F99" i="2"/>
  <c r="E99" i="2"/>
  <c r="F97" i="2"/>
  <c r="E97" i="2"/>
  <c r="F95" i="2"/>
  <c r="F102" i="2" s="1"/>
  <c r="E95" i="2"/>
  <c r="F93" i="2"/>
  <c r="E93" i="2"/>
  <c r="F90" i="2"/>
  <c r="E90" i="2"/>
  <c r="F87" i="2"/>
  <c r="E87" i="2"/>
  <c r="F81" i="2"/>
  <c r="E81" i="2"/>
  <c r="F78" i="2"/>
  <c r="E78" i="2"/>
  <c r="F75" i="2"/>
  <c r="F82" i="2" s="1"/>
  <c r="E75" i="2"/>
  <c r="F72" i="2"/>
  <c r="F73" i="2" s="1"/>
  <c r="E72" i="2"/>
  <c r="E73" i="2" s="1"/>
  <c r="F68" i="2"/>
  <c r="F69" i="2" s="1"/>
  <c r="E68" i="2"/>
  <c r="E69" i="2" s="1"/>
  <c r="F64" i="2"/>
  <c r="F65" i="2" s="1"/>
  <c r="E64" i="2"/>
  <c r="E65" i="2" s="1"/>
  <c r="F61" i="2"/>
  <c r="E61" i="2"/>
  <c r="F59" i="2"/>
  <c r="E59" i="2"/>
  <c r="F56" i="2"/>
  <c r="E56" i="2"/>
  <c r="F53" i="2"/>
  <c r="E53" i="2"/>
  <c r="F50" i="2"/>
  <c r="E50" i="2"/>
  <c r="F48" i="2"/>
  <c r="E48" i="2"/>
  <c r="F44" i="2"/>
  <c r="E44" i="2"/>
  <c r="F42" i="2"/>
  <c r="E42" i="2"/>
  <c r="F39" i="2"/>
  <c r="E39" i="2"/>
  <c r="F35" i="2"/>
  <c r="E35" i="2"/>
  <c r="F32" i="2"/>
  <c r="E32" i="2"/>
  <c r="F30" i="2"/>
  <c r="E30" i="2"/>
  <c r="F26" i="2"/>
  <c r="E26" i="2"/>
  <c r="F23" i="2"/>
  <c r="E23" i="2"/>
  <c r="F20" i="2"/>
  <c r="E20" i="2"/>
  <c r="F18" i="2"/>
  <c r="E18" i="2"/>
  <c r="F15" i="2"/>
  <c r="E15" i="2"/>
  <c r="E141" i="2" l="1"/>
  <c r="E158" i="2"/>
  <c r="E45" i="2"/>
  <c r="E91" i="2"/>
  <c r="F134" i="2"/>
  <c r="E62" i="2"/>
  <c r="F158" i="2"/>
  <c r="F45" i="2"/>
  <c r="F62" i="2"/>
  <c r="F91" i="2"/>
  <c r="F120" i="2"/>
  <c r="F141" i="2"/>
  <c r="E82" i="2"/>
  <c r="E102" i="2"/>
  <c r="E134" i="2"/>
  <c r="E168" i="2" l="1"/>
  <c r="E170" i="2" s="1"/>
  <c r="F168" i="2"/>
  <c r="F170" i="2" s="1"/>
  <c r="E162" i="4" l="1"/>
  <c r="F162" i="4" l="1"/>
  <c r="M162" i="5" l="1"/>
  <c r="N162" i="5"/>
  <c r="G162" i="4" l="1"/>
  <c r="H162" i="4"/>
  <c r="I162" i="4"/>
  <c r="J162" i="4"/>
  <c r="K162" i="4"/>
  <c r="L162" i="4"/>
  <c r="G162" i="5"/>
  <c r="H162" i="5"/>
  <c r="I162" i="5"/>
  <c r="J162" i="5"/>
  <c r="K162" i="5"/>
  <c r="L162" i="5"/>
  <c r="E162" i="5"/>
</calcChain>
</file>

<file path=xl/sharedStrings.xml><?xml version="1.0" encoding="utf-8"?>
<sst xmlns="http://schemas.openxmlformats.org/spreadsheetml/2006/main" count="1381" uniqueCount="463">
  <si>
    <t>ЗС</t>
  </si>
  <si>
    <t>лимит</t>
  </si>
  <si>
    <t>сумма</t>
  </si>
  <si>
    <t>560001</t>
  </si>
  <si>
    <t>560002</t>
  </si>
  <si>
    <t>560004</t>
  </si>
  <si>
    <t>560007</t>
  </si>
  <si>
    <t>560008</t>
  </si>
  <si>
    <t>560009</t>
  </si>
  <si>
    <t>560014</t>
  </si>
  <si>
    <t>560006</t>
  </si>
  <si>
    <t>560017</t>
  </si>
  <si>
    <t>560018</t>
  </si>
  <si>
    <t>560019</t>
  </si>
  <si>
    <t>560026</t>
  </si>
  <si>
    <t>560027</t>
  </si>
  <si>
    <t>560196</t>
  </si>
  <si>
    <t>560109</t>
  </si>
  <si>
    <t>560036</t>
  </si>
  <si>
    <t>560032</t>
  </si>
  <si>
    <t>560033</t>
  </si>
  <si>
    <t>560034</t>
  </si>
  <si>
    <t>560035</t>
  </si>
  <si>
    <t>560110</t>
  </si>
  <si>
    <t>560206</t>
  </si>
  <si>
    <t>560041</t>
  </si>
  <si>
    <t>560043</t>
  </si>
  <si>
    <t>560045</t>
  </si>
  <si>
    <t>560047</t>
  </si>
  <si>
    <t>560214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</si>
  <si>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</si>
  <si>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</si>
  <si>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</si>
  <si>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</si>
  <si>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</si>
  <si>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</si>
  <si>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</si>
  <si>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</si>
  <si>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</si>
  <si>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</si>
  <si>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</si>
  <si>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</si>
  <si>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</si>
  <si>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560124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</si>
  <si>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</si>
  <si>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</si>
  <si>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</si>
  <si>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</si>
  <si>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</si>
  <si>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</si>
  <si>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</si>
  <si>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</si>
  <si>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</si>
  <si>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</si>
  <si>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</si>
  <si>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</si>
  <si>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</si>
  <si>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</si>
  <si>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</si>
  <si>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</si>
  <si>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</si>
  <si>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</si>
  <si>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</si>
  <si>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</si>
  <si>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</si>
  <si>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</si>
  <si>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</si>
  <si>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</si>
  <si>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</si>
  <si>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</si>
  <si>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</si>
  <si>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560096</t>
  </si>
  <si>
    <t>560098</t>
  </si>
  <si>
    <t>560099</t>
  </si>
  <si>
    <t>560125</t>
  </si>
  <si>
    <t>560102</t>
  </si>
  <si>
    <t>560207</t>
  </si>
  <si>
    <t>560177</t>
  </si>
  <si>
    <t>560197</t>
  </si>
  <si>
    <t>560038</t>
  </si>
  <si>
    <t>560205</t>
  </si>
  <si>
    <t>Порядок</t>
  </si>
  <si>
    <t>№ п\п</t>
  </si>
  <si>
    <t>ООО МЦКТ "Нью Лайф"</t>
  </si>
  <si>
    <t>СМП конс.;эвак</t>
  </si>
  <si>
    <t xml:space="preserve">ДИСПАНСЕРИЗАЦИЯ ВЗР (II эт) </t>
  </si>
  <si>
    <t xml:space="preserve"> ДИСПАНСЕРИЗАЦИЯ ВЗР (I эт)</t>
  </si>
  <si>
    <t>АПП ЦЗ</t>
  </si>
  <si>
    <t>ООО "Медгард-Оренбург"</t>
  </si>
  <si>
    <t>ДИ КТ</t>
  </si>
  <si>
    <t>ДИ МРТ</t>
  </si>
  <si>
    <t>ДИ УЗИ ССС</t>
  </si>
  <si>
    <t>ДИ ЭНД</t>
  </si>
  <si>
    <t>ДИ гист</t>
  </si>
  <si>
    <t>АПП неотлож</t>
  </si>
  <si>
    <t>ПМО и ДИСПАНСЕРИЗАЦИЯ ДЕТЕЙ</t>
  </si>
  <si>
    <t>Объемы первичной медико-санитарной помощи, оказываемой в амбулаторных условиях (за исключением объемов помощи, финансируемой по подушевому принципу) и скорой медицинской помощи в рамках программы обязательного медицинского страхования на 2020 год</t>
  </si>
  <si>
    <t>Объемы первичной медико-санитарной медицинской помощи и специализированной медицинской помощи, оказываемой в условиях дневного стационара в рамках программы обязательного медицинского страхования на 2020 год</t>
  </si>
  <si>
    <t>ДС</t>
  </si>
  <si>
    <t>Код МОЕР</t>
  </si>
  <si>
    <t>Полное наименование</t>
  </si>
  <si>
    <t>ГБУЗ "ООКБ"</t>
  </si>
  <si>
    <t>ГАУЗ "OOКБ № 2"</t>
  </si>
  <si>
    <t>ГАУЗ "ОДКБ"</t>
  </si>
  <si>
    <t xml:space="preserve">ГБУЗ "ОС-ИЦМР" </t>
  </si>
  <si>
    <t>560005</t>
  </si>
  <si>
    <t>ГАУЗ "ООКСП"</t>
  </si>
  <si>
    <t xml:space="preserve">ГБУЗ "ООКОД" </t>
  </si>
  <si>
    <t xml:space="preserve">ГБУЗ "ООД" </t>
  </si>
  <si>
    <t xml:space="preserve">ГАУЗ "ООККВД" </t>
  </si>
  <si>
    <t>ФГБОУ ВО ОрГМУ Минздрава России</t>
  </si>
  <si>
    <t>Орен ф-л ФГАУ "МНТК "Микрохирургия глаза" им.акад. С.Н.Федорова"Минздрава России</t>
  </si>
  <si>
    <t>ГБУЗ "ГКБ № 1" г.Оренбурга</t>
  </si>
  <si>
    <t>ГАУЗ "ГКБ № 2" г. Оренбурга</t>
  </si>
  <si>
    <t>ГАУЗ "ГКБ № 3" г.Оренбурга</t>
  </si>
  <si>
    <t>ГАУЗ "ГКБ № 4 " г. Оренбурга</t>
  </si>
  <si>
    <t>ГБУЗ "ГКБ № 5" г.Оренбурга</t>
  </si>
  <si>
    <t>ГАУЗ "ГКБ № 6" г.Оренбурга</t>
  </si>
  <si>
    <t>ГБУЗ  "ООКИБ"</t>
  </si>
  <si>
    <t>ГАУЗ "ДГКБ" г. Оренбурга</t>
  </si>
  <si>
    <t>ГБУЗ  "ОКПЦ"</t>
  </si>
  <si>
    <t>ГАУЗ "ГКБ им. Н.И. Пирогова" г.Оренбурга</t>
  </si>
  <si>
    <t xml:space="preserve">ГБУЗ "ОЦМР"  </t>
  </si>
  <si>
    <t>ГАУЗ "ГСП" г. Оренбурга</t>
  </si>
  <si>
    <t>ГБУЗ "ООЦМП"</t>
  </si>
  <si>
    <t>ГБУЗ "КССМП" г. Оренбурга</t>
  </si>
  <si>
    <t>ГАУЗ "ГБ № 1" г. Орска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</si>
  <si>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</si>
  <si>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</si>
  <si>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</si>
  <si>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</si>
  <si>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560037</t>
  </si>
  <si>
    <t>ГАУЗ "СП" г. Орска</t>
  </si>
  <si>
    <t>ГАУЗ "ССМП" г.Орска</t>
  </si>
  <si>
    <t>ГАУЗ "БСМП" г. Новотроицка</t>
  </si>
  <si>
    <t>ГАУЗ "ДГБ" г. Новотроицка</t>
  </si>
  <si>
    <t>560042</t>
  </si>
  <si>
    <t>ГАУЗ "СП" г. Новотроицка</t>
  </si>
  <si>
    <t>ГБУЗ "ГБ" г. Медногорска</t>
  </si>
  <si>
    <t>ГБУЗ "ГБ" г.Бугуруслана</t>
  </si>
  <si>
    <t>ГБУЗ "Бугурусланская РБ"</t>
  </si>
  <si>
    <t>560048</t>
  </si>
  <si>
    <t>ГАУЗ "СП" г.Бугуруслана</t>
  </si>
  <si>
    <t>ГБУЗ "ББСМП"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</si>
  <si>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</si>
  <si>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</si>
  <si>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</si>
  <si>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</si>
  <si>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</si>
  <si>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</si>
  <si>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"ГБ" г. Гая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</si>
  <si>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</si>
  <si>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</si>
  <si>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</si>
  <si>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</si>
  <si>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</si>
  <si>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"ГБ" г. Кувандыка</t>
  </si>
  <si>
    <t>ГБУЗ "ССМП" г. Кувандыка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</si>
  <si>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</si>
  <si>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</si>
  <si>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</si>
  <si>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</si>
  <si>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</si>
  <si>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</si>
  <si>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</si>
  <si>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</si>
  <si>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</si>
  <si>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</si>
  <si>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</si>
  <si>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</si>
  <si>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</si>
  <si>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</si>
  <si>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</si>
  <si>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</si>
  <si>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</si>
  <si>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</si>
  <si>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</si>
  <si>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ГБУЗ "ГБ" г. Ясного</t>
  </si>
  <si>
    <t>Студенческая поликлиника ОГУ</t>
  </si>
  <si>
    <t xml:space="preserve">ЧУЗ "КБ "РЖД-Медицина" г. Оренбург" </t>
  </si>
  <si>
    <t>ЧУЗ "РЖД-Медицина" г. Орск"</t>
  </si>
  <si>
    <t>ЧУЗ "РЖД-Медицина" г. Бузулук"</t>
  </si>
  <si>
    <t>ЧУЗ  "РЖД-Медицина" г. Абдулино"</t>
  </si>
  <si>
    <t>АО "Санаторий - профилакторий "Солнечный"</t>
  </si>
  <si>
    <t>АО "Санаторий "Строитель"</t>
  </si>
  <si>
    <t>Филиал № 3 ФГБУ "426 ВГ" Минобороны России</t>
  </si>
  <si>
    <t xml:space="preserve">ФКУЗ МСЧ-56 ФСИН России </t>
  </si>
  <si>
    <t>ФКУЗ "МСЧ МВД России по Оренбургской области"</t>
  </si>
  <si>
    <t>ООО "Медикал сервис компани Восток"</t>
  </si>
  <si>
    <t>ООО ММЦ Клиника "МаксиМед"</t>
  </si>
  <si>
    <t>560103</t>
  </si>
  <si>
    <t>ООО "Лекарь"</t>
  </si>
  <si>
    <t>560104</t>
  </si>
  <si>
    <t>ООО "Нео-Дент"</t>
  </si>
  <si>
    <t>560106</t>
  </si>
  <si>
    <t>ООО "ТехноДент"</t>
  </si>
  <si>
    <t>560107</t>
  </si>
  <si>
    <t>ООО "КАМАЮН"</t>
  </si>
  <si>
    <t>560126</t>
  </si>
  <si>
    <t>ООО "РадаДент плюс"</t>
  </si>
  <si>
    <t>560127</t>
  </si>
  <si>
    <t xml:space="preserve">ООО "Кристалл - Дент" </t>
  </si>
  <si>
    <t>560128</t>
  </si>
  <si>
    <t>ООО Стоматологическая клиника "Улыбка"</t>
  </si>
  <si>
    <t>560129</t>
  </si>
  <si>
    <t>ООО "Мисс Дента"</t>
  </si>
  <si>
    <t>560131</t>
  </si>
  <si>
    <t>ООО "Мастерская улыбки"</t>
  </si>
  <si>
    <t>560132</t>
  </si>
  <si>
    <t>ООО "Евродент плюс"</t>
  </si>
  <si>
    <t>560134</t>
  </si>
  <si>
    <t>ООО "МИЛАВИТА"</t>
  </si>
  <si>
    <t>560135</t>
  </si>
  <si>
    <t>ООО "Дента Лэнд"</t>
  </si>
  <si>
    <t>560137</t>
  </si>
  <si>
    <t>ООО "ИНТЭКО"</t>
  </si>
  <si>
    <t>560138</t>
  </si>
  <si>
    <t>ООО"ОренСтом"</t>
  </si>
  <si>
    <t>560139</t>
  </si>
  <si>
    <t>ООО "СтомКит"</t>
  </si>
  <si>
    <t>560143</t>
  </si>
  <si>
    <t>ООО "Денталика" (на ул. Гаранькина)</t>
  </si>
  <si>
    <t>560148</t>
  </si>
  <si>
    <t>ООО "Новостом"</t>
  </si>
  <si>
    <t>560144</t>
  </si>
  <si>
    <t>ГБУЗ "ООКСПК"</t>
  </si>
  <si>
    <t>ООО "Б.Браун Авитум Руссланд Клиникс"</t>
  </si>
  <si>
    <t>560145</t>
  </si>
  <si>
    <t>ООО "Евромедцентр"</t>
  </si>
  <si>
    <t>560149</t>
  </si>
  <si>
    <t>ООО "ЛАЗУРЬ"</t>
  </si>
  <si>
    <t>560210</t>
  </si>
  <si>
    <t>ООО "МедиСтом"</t>
  </si>
  <si>
    <t>560152</t>
  </si>
  <si>
    <t>ООО "Дент Арт"</t>
  </si>
  <si>
    <t>560213</t>
  </si>
  <si>
    <t>ООО МЦ "Кристалл"</t>
  </si>
  <si>
    <t>560155</t>
  </si>
  <si>
    <t>ООО "Стоматологическая поликлиника "Ростошь"</t>
  </si>
  <si>
    <t>ООО "Омега"</t>
  </si>
  <si>
    <t>560156</t>
  </si>
  <si>
    <t>ООО "Диа-Дента"</t>
  </si>
  <si>
    <t>560157</t>
  </si>
  <si>
    <t>ООО "Елена"</t>
  </si>
  <si>
    <t>Филиал № 5 ФГБУ "426 ВГ" Минобороны России</t>
  </si>
  <si>
    <t>560160</t>
  </si>
  <si>
    <t>Стоматологическая клиника ООО "ДВА БРАТА"</t>
  </si>
  <si>
    <t>ООО "ЛЕКО"</t>
  </si>
  <si>
    <t>ООО УЛЬЯНА</t>
  </si>
  <si>
    <t>560163</t>
  </si>
  <si>
    <t>ООО "Евро-Дент"</t>
  </si>
  <si>
    <t>560164</t>
  </si>
  <si>
    <t>ООО "Арт-Дент'</t>
  </si>
  <si>
    <t>560165</t>
  </si>
  <si>
    <t>ООО "РОМА"</t>
  </si>
  <si>
    <t>560166</t>
  </si>
  <si>
    <t>ООО "Добрый стоматолог"</t>
  </si>
  <si>
    <t>ООО "АИА"</t>
  </si>
  <si>
    <t>ООО "Стома+"</t>
  </si>
  <si>
    <t>ЗАО "Щелкунчик"</t>
  </si>
  <si>
    <t>ООО "ДентоМир"</t>
  </si>
  <si>
    <t>560170</t>
  </si>
  <si>
    <t>ООО "Студия здоровой улыбки"</t>
  </si>
  <si>
    <t>560231</t>
  </si>
  <si>
    <t>ООО "КЛАССИКА"</t>
  </si>
  <si>
    <t>560171</t>
  </si>
  <si>
    <t>ООО "Все свои"</t>
  </si>
  <si>
    <t>560232</t>
  </si>
  <si>
    <t>ООО "Денталика" (на ул. Чкалова)</t>
  </si>
  <si>
    <t>560172</t>
  </si>
  <si>
    <t>ООО "Мила Дента"</t>
  </si>
  <si>
    <t>560233</t>
  </si>
  <si>
    <t>ООО "МХГ "ВИЗУМ"</t>
  </si>
  <si>
    <t>560234</t>
  </si>
  <si>
    <t>ООО "КВАРЦИТ"</t>
  </si>
  <si>
    <t>560235</t>
  </si>
  <si>
    <t>560175</t>
  </si>
  <si>
    <t>ООО "Новодент"</t>
  </si>
  <si>
    <t>560237</t>
  </si>
  <si>
    <t>ООО "УНИМЕД"</t>
  </si>
  <si>
    <t>560238</t>
  </si>
  <si>
    <t>ООО "Ситилаб"</t>
  </si>
  <si>
    <t>ООО "Санаторий "Южный Урал"</t>
  </si>
  <si>
    <t>АО "Санаторий "Дубовая роща"</t>
  </si>
  <si>
    <t>560241</t>
  </si>
  <si>
    <t>ООО "ЛИНА ДЕНТ"</t>
  </si>
  <si>
    <t>560242</t>
  </si>
  <si>
    <t>ООО "МЕДЭКО"</t>
  </si>
  <si>
    <t>560243</t>
  </si>
  <si>
    <t>ООО "Клиника Парацельс"</t>
  </si>
  <si>
    <t>560244</t>
  </si>
  <si>
    <t>ООО "Моя Стоматология"</t>
  </si>
  <si>
    <t>560245</t>
  </si>
  <si>
    <t>ООО "СТМ СТОМАТОЛОГИЯ"</t>
  </si>
  <si>
    <t>560246</t>
  </si>
  <si>
    <t>ООО "ВИТА-ДЕНТ"</t>
  </si>
  <si>
    <t>560247</t>
  </si>
  <si>
    <t>ООО "СЦ СТОМАКС"</t>
  </si>
  <si>
    <t>560186</t>
  </si>
  <si>
    <t>ООО "ДЕНТА - ЛЮКС"</t>
  </si>
  <si>
    <t>560248</t>
  </si>
  <si>
    <t>ООО "Смайл ДЕНТ"</t>
  </si>
  <si>
    <t>560249</t>
  </si>
  <si>
    <t>ООО "УКЛРЦ"</t>
  </si>
  <si>
    <t>560250</t>
  </si>
  <si>
    <t>ООО "ПЭТ-Технолоджи"</t>
  </si>
  <si>
    <t>560251</t>
  </si>
  <si>
    <t xml:space="preserve">ООО «Центр ПЭТ-Технолоджи» </t>
  </si>
  <si>
    <t>560252</t>
  </si>
  <si>
    <t>Филиал ООО "ПЭТ-Технолоджи" в городе Уфе</t>
  </si>
  <si>
    <t>АНО МЦ "Белая роза"</t>
  </si>
  <si>
    <t>ГАУЗ "ОВФД"</t>
  </si>
  <si>
    <t>ООО "Поликлиника "ЦК-5601"</t>
  </si>
  <si>
    <t>ООО "КДЦ"</t>
  </si>
  <si>
    <t>ПМО ВЗР</t>
  </si>
  <si>
    <t>Итого</t>
  </si>
  <si>
    <t>МО расположенные в других субъектах РФ</t>
  </si>
  <si>
    <t>Наименование МО</t>
  </si>
  <si>
    <t xml:space="preserve">№ группы ВМП </t>
  </si>
  <si>
    <t>"Сердечно-сосудистая хирургия"</t>
  </si>
  <si>
    <t>34</t>
  </si>
  <si>
    <t>35</t>
  </si>
  <si>
    <t>36</t>
  </si>
  <si>
    <t>37</t>
  </si>
  <si>
    <t>38</t>
  </si>
  <si>
    <t>39</t>
  </si>
  <si>
    <t>40</t>
  </si>
  <si>
    <t>41</t>
  </si>
  <si>
    <t>43</t>
  </si>
  <si>
    <t>44</t>
  </si>
  <si>
    <t>Итого по профилю "Сердечно-сосудистая хирургия"</t>
  </si>
  <si>
    <t>"Урология"</t>
  </si>
  <si>
    <t>53</t>
  </si>
  <si>
    <t>54</t>
  </si>
  <si>
    <t>Итого по профилю "Урология"</t>
  </si>
  <si>
    <t>"Гематология"</t>
  </si>
  <si>
    <t>6</t>
  </si>
  <si>
    <t>Итого по профилю "Гематология"</t>
  </si>
  <si>
    <t>"Оториноларингология"</t>
  </si>
  <si>
    <t>26</t>
  </si>
  <si>
    <t>27</t>
  </si>
  <si>
    <t>Итого по профилю "Оториноларингология"</t>
  </si>
  <si>
    <t>"Офтальмология"</t>
  </si>
  <si>
    <t>28</t>
  </si>
  <si>
    <t>29</t>
  </si>
  <si>
    <t>Итого по профилю "Офтальмология"</t>
  </si>
  <si>
    <t>"Нейрохирургия"</t>
  </si>
  <si>
    <t>Итого по профилю "Нейрохирургия"</t>
  </si>
  <si>
    <t>"Ревматология"</t>
  </si>
  <si>
    <t>33</t>
  </si>
  <si>
    <t>Итого по профилю "Ревматология"</t>
  </si>
  <si>
    <t>"Онкология"</t>
  </si>
  <si>
    <t>Итого по профилю "Онкология"</t>
  </si>
  <si>
    <t>"Травматология и ортопедия"</t>
  </si>
  <si>
    <t>47</t>
  </si>
  <si>
    <t>50</t>
  </si>
  <si>
    <t>51</t>
  </si>
  <si>
    <t>Итого по профилю "Травматология и ортопедия"</t>
  </si>
  <si>
    <t>"Абдоминальная хирургия"</t>
  </si>
  <si>
    <t>1</t>
  </si>
  <si>
    <t>2</t>
  </si>
  <si>
    <t>Итого по профилю "Абдоминальная хирургия"</t>
  </si>
  <si>
    <t>"Гастроэнтерология"</t>
  </si>
  <si>
    <t>5</t>
  </si>
  <si>
    <t>Итого по профилю "Гастроэнтерология"</t>
  </si>
  <si>
    <t>ГАУЗ "ООКБ №2"</t>
  </si>
  <si>
    <t xml:space="preserve">«Абдоминальная хирургия» </t>
  </si>
  <si>
    <t xml:space="preserve">Итого по профилю «Абдоминальная хирургия» </t>
  </si>
  <si>
    <t xml:space="preserve">«Акушерство и гинекология» </t>
  </si>
  <si>
    <t>3</t>
  </si>
  <si>
    <t xml:space="preserve">Итого по профилю «Акушерство и гинекология» </t>
  </si>
  <si>
    <t xml:space="preserve">"Неонатология" </t>
  </si>
  <si>
    <t xml:space="preserve">Итого по профилю "Неонатология" </t>
  </si>
  <si>
    <t>«Торакальная хирургия»</t>
  </si>
  <si>
    <t>45</t>
  </si>
  <si>
    <t>46</t>
  </si>
  <si>
    <t>Итого по профилю «Торакальная хирургия»</t>
  </si>
  <si>
    <t>«Урология»</t>
  </si>
  <si>
    <t>Итого по профилю «Урология»</t>
  </si>
  <si>
    <t>«Эндокринология»</t>
  </si>
  <si>
    <t>Итого по профилю «Эндокринология»</t>
  </si>
  <si>
    <t>ГБУЗ "ООКОД"</t>
  </si>
  <si>
    <t>ГБУЗ  "Орский ОД"</t>
  </si>
  <si>
    <t>ГБУЗ  "ГКБ № 1" г. Оренбурга</t>
  </si>
  <si>
    <t>"Челюстно-лицевая хирургия"</t>
  </si>
  <si>
    <t>55</t>
  </si>
  <si>
    <t>Итого по профилю "Челюстно-лицевая хирургия"</t>
  </si>
  <si>
    <t xml:space="preserve"> ГАУЗ "ГКБ№4" г. Оренбурга</t>
  </si>
  <si>
    <t>48</t>
  </si>
  <si>
    <t>52</t>
  </si>
  <si>
    <t>"Комбустиология"</t>
  </si>
  <si>
    <t xml:space="preserve">Итого по профилю  "Комбустиология"                    </t>
  </si>
  <si>
    <t>Абдоминальная хирургия*</t>
  </si>
  <si>
    <t>"Детская хирургия в период новорожденности"</t>
  </si>
  <si>
    <t>Итого по профилю "Детская хирургия в период новорожденности"</t>
  </si>
  <si>
    <t>ГБУЗ «Оренбургский клинический перинатальный центр»</t>
  </si>
  <si>
    <t>"Неонатология" </t>
  </si>
  <si>
    <t>Итого по профилю "Неонатология" </t>
  </si>
  <si>
    <t>ГАУЗ «ГКБ им. Н.И. Пирогова» г. Оренбурга</t>
  </si>
  <si>
    <t>ГАУЗ "ГКБ № 3" г. Орска</t>
  </si>
  <si>
    <t>ГАУЗ "ГБ № 4" г.Орска</t>
  </si>
  <si>
    <t>НУЗ "ОКБ на ст.Оренбург ОАО "РЖД"</t>
  </si>
  <si>
    <t>ГБУЗ "ОДКБ"</t>
  </si>
  <si>
    <t>"Педиатрия"</t>
  </si>
  <si>
    <t>32</t>
  </si>
  <si>
    <t>Итого по профилю "Педиатрия"</t>
  </si>
  <si>
    <t>ГБУЗ " ББСМП"</t>
  </si>
  <si>
    <t>ГАУЗ  "БСМП" г. Новотроицка</t>
  </si>
  <si>
    <t xml:space="preserve">Ожидаемые объемы </t>
  </si>
  <si>
    <t>Лимит на 2020г.</t>
  </si>
  <si>
    <t>Наименование профиля ВМП*</t>
  </si>
  <si>
    <t>Сумма</t>
  </si>
  <si>
    <t>Итого по ГБУЗ "ООКБ"</t>
  </si>
  <si>
    <t>Итого по ГАУЗ "ООКБ №2"</t>
  </si>
  <si>
    <t>Оренбургский ф-л ФГАУ НМИЦ «МНТК «Микрохирургия глаза»им.акад. С.Н.Федорова» МЗ РФ</t>
  </si>
  <si>
    <t>Итого по ФГАУ НМИЦ «МНТК «Микрохирургия глаза»</t>
  </si>
  <si>
    <t>Итого по ГБУЗ "ООКОД"</t>
  </si>
  <si>
    <t>Итого по ГБУЗ  "Орский ОД"</t>
  </si>
  <si>
    <t>Итого по ГБУЗ  "ГКБ № 1" г. Оренбурга</t>
  </si>
  <si>
    <t>Итого по ГАУЗ "ГКБ№4" г. Оренбурга</t>
  </si>
  <si>
    <t>Итого по ГБУЗ «Оренбургский клинический перинатальный центр»</t>
  </si>
  <si>
    <t>Итого по ГАУЗ «ГКБ им. Н.И. Пирогова» г. Оренбурга</t>
  </si>
  <si>
    <t>Итого по ГАУЗ "ГКБ № 3" г. Орска</t>
  </si>
  <si>
    <t>Итого по ГАУЗ "ГБ № 4" г.Орска</t>
  </si>
  <si>
    <t>Итого по НУЗ "ОКБ на ст.Оренбург ОАО "РЖД"</t>
  </si>
  <si>
    <t>Итого по ГБУЗ " ББСМП"</t>
  </si>
  <si>
    <t>Итого по ГАУЗ  "БСМП" г. Новотроицка</t>
  </si>
  <si>
    <t>Итого по МО Оренбургской области</t>
  </si>
  <si>
    <t>Итого Всего</t>
  </si>
  <si>
    <t>человек</t>
  </si>
  <si>
    <t xml:space="preserve">КС </t>
  </si>
  <si>
    <t>ДС ОНК</t>
  </si>
  <si>
    <t>ДС МЕР</t>
  </si>
  <si>
    <t>КС МЕР</t>
  </si>
  <si>
    <t>КС РОД</t>
  </si>
  <si>
    <t>КС ОНК</t>
  </si>
  <si>
    <t xml:space="preserve">Корректировка объемов предоставления  медицинской помощи (КС ОНК и ДС ОНК) </t>
  </si>
  <si>
    <t>Вид МП</t>
  </si>
  <si>
    <t>Утверждено на 2019 год</t>
  </si>
  <si>
    <t>Корректировка</t>
  </si>
  <si>
    <t>Утвердить с учетом корректировки</t>
  </si>
  <si>
    <t>руб.</t>
  </si>
  <si>
    <t>ГАУЗ "ООКБ № 2"</t>
  </si>
  <si>
    <t>ГБУЗ "ООД"</t>
  </si>
  <si>
    <t>ГАУЗ "ГКБ им.Пирогова"</t>
  </si>
  <si>
    <t xml:space="preserve">Приложение 2 к протоколу заседания Комиссии по разработке ТП ОМС № 28 от 30.12.2019  </t>
  </si>
  <si>
    <t>АПП обращения</t>
  </si>
  <si>
    <t>АПП посещения</t>
  </si>
  <si>
    <t>Объемы предоставления высокотехнологичной медицинской помощи, оказываемой в рамках программы ОМС, на 2020 год</t>
  </si>
  <si>
    <t>МО расположенные в других субъектах РФ, преимущественно молекуларно-генетические исследования)</t>
  </si>
  <si>
    <t xml:space="preserve">Приложение 1.1 к протоколу заседания Комиссии по разработке ТП ОМС № 28 от 30.12.2019  </t>
  </si>
  <si>
    <t xml:space="preserve">Приложение 1.2 к протоколу заседания Комиссии по разработке ТП ОМС № 28 от 30.12.2019  </t>
  </si>
  <si>
    <t xml:space="preserve">Приложение 1.3 к протоколу заседания Комиссии по разработке ТП ОМС № 28 от 30.12.2019  </t>
  </si>
  <si>
    <t xml:space="preserve">Приложение 1.4 к протоколу заседания Комиссии по разработке ТП ОМС № 28 от 30.12.2019  </t>
  </si>
  <si>
    <t xml:space="preserve">Приложение 1.5 к протоколу заседания Комиссии по разработке ТП ОМС № 28 от 30.12.2019  </t>
  </si>
  <si>
    <t xml:space="preserve"> вызов</t>
  </si>
  <si>
    <t>комплексных посещений</t>
  </si>
  <si>
    <t>посещений</t>
  </si>
  <si>
    <t>обращений</t>
  </si>
  <si>
    <t>кол-во</t>
  </si>
  <si>
    <t>Итого по ГБУЗ "ОДКБ"</t>
  </si>
  <si>
    <t>Объемы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 на 2020 год</t>
  </si>
  <si>
    <t>Объемы специализированной (за исключением высокотехнологичной) медицинской помощи, оказываемой в условиях круглосуточного стационара в рамках программы обязательного медицинского страхования на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</si>
</sst>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8.4499999999999993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8" fillId="0" borderId="0"/>
    <xf numFmtId="0" fontId="11" fillId="0" borderId="0"/>
    <xf numFmtId="0" fontId="1" fillId="0" borderId="0"/>
    <xf numFmtId="43" fontId="1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446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3" fontId="7" fillId="0" borderId="1" xfId="0" applyNumberFormat="1" applyFont="1" applyFill="1" applyBorder="1"/>
    <xf numFmtId="0" fontId="0" fillId="0" borderId="0" xfId="0" applyFill="1"/>
    <xf numFmtId="3" fontId="4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center" wrapText="1"/>
    </xf>
    <xf numFmtId="0" fontId="12" fillId="0" borderId="0" xfId="0" applyFont="1" applyFill="1"/>
    <xf numFmtId="3" fontId="15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top" wrapText="1"/>
    </xf>
    <xf numFmtId="3" fontId="6" fillId="0" borderId="8" xfId="1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1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4" fontId="14" fillId="5" borderId="8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1" fontId="20" fillId="5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3" fillId="0" borderId="8" xfId="0" applyNumberFormat="1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0" borderId="0" xfId="0" applyFont="1"/>
    <xf numFmtId="49" fontId="21" fillId="0" borderId="6" xfId="0" applyNumberFormat="1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 wrapText="1"/>
    </xf>
    <xf numFmtId="4" fontId="20" fillId="6" borderId="1" xfId="0" applyNumberFormat="1" applyFont="1" applyFill="1" applyBorder="1" applyAlignment="1">
      <alignment horizontal="center" vertical="center" wrapText="1"/>
    </xf>
    <xf numFmtId="49" fontId="21" fillId="5" borderId="6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horizontal="center" vertical="top"/>
    </xf>
    <xf numFmtId="0" fontId="20" fillId="0" borderId="16" xfId="0" applyFont="1" applyFill="1" applyBorder="1" applyAlignment="1">
      <alignment vertical="center" wrapText="1"/>
    </xf>
    <xf numFmtId="49" fontId="5" fillId="5" borderId="8" xfId="0" applyNumberFormat="1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4" fontId="20" fillId="6" borderId="8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49" fontId="5" fillId="5" borderId="18" xfId="0" applyNumberFormat="1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49" fontId="21" fillId="5" borderId="6" xfId="0" applyNumberFormat="1" applyFont="1" applyFill="1" applyBorder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/>
    </xf>
    <xf numFmtId="4" fontId="20" fillId="6" borderId="8" xfId="0" applyNumberFormat="1" applyFont="1" applyFill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4" fontId="20" fillId="6" borderId="1" xfId="0" applyNumberFormat="1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vertical="center" wrapText="1"/>
    </xf>
    <xf numFmtId="49" fontId="21" fillId="5" borderId="1" xfId="0" applyNumberFormat="1" applyFont="1" applyFill="1" applyBorder="1" applyAlignment="1">
      <alignment horizontal="center" vertical="top" wrapText="1"/>
    </xf>
    <xf numFmtId="3" fontId="21" fillId="4" borderId="1" xfId="0" applyNumberFormat="1" applyFont="1" applyFill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top" wrapText="1"/>
    </xf>
    <xf numFmtId="49" fontId="21" fillId="0" borderId="1" xfId="0" applyNumberFormat="1" applyFont="1" applyBorder="1" applyAlignment="1">
      <alignment horizontal="center" vertical="top" wrapText="1"/>
    </xf>
    <xf numFmtId="0" fontId="20" fillId="6" borderId="8" xfId="0" applyFont="1" applyFill="1" applyBorder="1" applyAlignment="1">
      <alignment horizontal="center" vertical="top" wrapText="1"/>
    </xf>
    <xf numFmtId="0" fontId="21" fillId="6" borderId="8" xfId="0" applyFont="1" applyFill="1" applyBorder="1" applyAlignment="1">
      <alignment horizontal="center" vertical="center" wrapText="1"/>
    </xf>
    <xf numFmtId="4" fontId="21" fillId="6" borderId="8" xfId="0" applyNumberFormat="1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1" fillId="6" borderId="6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5" borderId="1" xfId="0" applyFont="1" applyFill="1" applyBorder="1" applyAlignment="1">
      <alignment horizontal="center" vertical="top"/>
    </xf>
    <xf numFmtId="0" fontId="21" fillId="6" borderId="8" xfId="5" applyFont="1" applyFill="1" applyBorder="1" applyAlignment="1" applyProtection="1">
      <alignment vertical="center"/>
    </xf>
    <xf numFmtId="0" fontId="21" fillId="6" borderId="8" xfId="0" applyFont="1" applyFill="1" applyBorder="1" applyAlignment="1">
      <alignment horizontal="center" vertical="center"/>
    </xf>
    <xf numFmtId="4" fontId="21" fillId="6" borderId="8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5" borderId="0" xfId="0" applyFont="1" applyFill="1"/>
    <xf numFmtId="0" fontId="21" fillId="6" borderId="1" xfId="5" applyFont="1" applyFill="1" applyBorder="1" applyAlignment="1" applyProtection="1">
      <alignment vertical="center"/>
    </xf>
    <xf numFmtId="0" fontId="21" fillId="6" borderId="1" xfId="0" applyFont="1" applyFill="1" applyBorder="1" applyAlignment="1">
      <alignment horizontal="center" vertical="center"/>
    </xf>
    <xf numFmtId="4" fontId="21" fillId="6" borderId="1" xfId="0" applyNumberFormat="1" applyFont="1" applyFill="1" applyBorder="1" applyAlignment="1">
      <alignment horizontal="center" vertical="center"/>
    </xf>
    <xf numFmtId="0" fontId="21" fillId="5" borderId="6" xfId="0" applyNumberFormat="1" applyFont="1" applyFill="1" applyBorder="1" applyAlignment="1">
      <alignment horizontal="center" vertical="top"/>
    </xf>
    <xf numFmtId="3" fontId="21" fillId="4" borderId="1" xfId="0" applyNumberFormat="1" applyFont="1" applyFill="1" applyBorder="1" applyAlignment="1">
      <alignment horizontal="center" vertical="center"/>
    </xf>
    <xf numFmtId="4" fontId="21" fillId="4" borderId="1" xfId="0" applyNumberFormat="1" applyFont="1" applyFill="1" applyBorder="1" applyAlignment="1">
      <alignment horizontal="center" vertical="center"/>
    </xf>
    <xf numFmtId="0" fontId="25" fillId="6" borderId="17" xfId="0" applyFont="1" applyFill="1" applyBorder="1" applyAlignment="1">
      <alignment vertical="center"/>
    </xf>
    <xf numFmtId="0" fontId="24" fillId="6" borderId="6" xfId="0" applyFont="1" applyFill="1" applyBorder="1" applyAlignment="1">
      <alignment vertical="center"/>
    </xf>
    <xf numFmtId="3" fontId="5" fillId="6" borderId="1" xfId="0" applyNumberFormat="1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20" fillId="4" borderId="14" xfId="0" applyFont="1" applyFill="1" applyBorder="1"/>
    <xf numFmtId="3" fontId="5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6" borderId="0" xfId="0" applyFont="1" applyFill="1" applyBorder="1" applyAlignment="1">
      <alignment vertical="top" wrapText="1"/>
    </xf>
    <xf numFmtId="0" fontId="21" fillId="6" borderId="1" xfId="0" applyFont="1" applyFill="1" applyBorder="1" applyAlignment="1">
      <alignment horizontal="center" vertical="center" wrapText="1"/>
    </xf>
    <xf numFmtId="4" fontId="21" fillId="6" borderId="1" xfId="0" applyNumberFormat="1" applyFont="1" applyFill="1" applyBorder="1" applyAlignment="1">
      <alignment horizontal="center" vertical="center" wrapText="1"/>
    </xf>
    <xf numFmtId="0" fontId="20" fillId="4" borderId="14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" fontId="23" fillId="6" borderId="1" xfId="0" applyNumberFormat="1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vertical="center"/>
    </xf>
    <xf numFmtId="0" fontId="23" fillId="4" borderId="1" xfId="0" applyFont="1" applyFill="1" applyBorder="1" applyAlignment="1">
      <alignment horizontal="center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" fontId="24" fillId="6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4" fontId="24" fillId="6" borderId="6" xfId="0" applyNumberFormat="1" applyFont="1" applyFill="1" applyBorder="1" applyAlignment="1">
      <alignment horizontal="center" vertical="center" wrapText="1"/>
    </xf>
    <xf numFmtId="49" fontId="24" fillId="0" borderId="6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4" fontId="24" fillId="6" borderId="8" xfId="0" applyNumberFormat="1" applyFont="1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horizontal="center" vertical="center" wrapText="1"/>
    </xf>
    <xf numFmtId="4" fontId="24" fillId="4" borderId="1" xfId="0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3" fontId="5" fillId="6" borderId="13" xfId="0" applyNumberFormat="1" applyFont="1" applyFill="1" applyBorder="1" applyAlignment="1">
      <alignment horizontal="center" vertical="center"/>
    </xf>
    <xf numFmtId="4" fontId="5" fillId="6" borderId="13" xfId="0" applyNumberFormat="1" applyFont="1" applyFill="1" applyBorder="1" applyAlignment="1">
      <alignment horizontal="center" vertical="center"/>
    </xf>
    <xf numFmtId="0" fontId="26" fillId="6" borderId="6" xfId="0" applyFont="1" applyFill="1" applyBorder="1" applyAlignment="1">
      <alignment horizontal="center" vertical="center" wrapText="1"/>
    </xf>
    <xf numFmtId="4" fontId="26" fillId="6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/>
    <xf numFmtId="49" fontId="24" fillId="0" borderId="8" xfId="0" applyNumberFormat="1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5" xfId="0" applyFont="1" applyBorder="1" applyAlignment="1">
      <alignment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4" fontId="23" fillId="6" borderId="6" xfId="0" applyNumberFormat="1" applyFont="1" applyFill="1" applyBorder="1" applyAlignment="1">
      <alignment horizontal="center" vertical="center" wrapText="1"/>
    </xf>
    <xf numFmtId="4" fontId="23" fillId="4" borderId="18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6" fillId="6" borderId="8" xfId="0" applyFont="1" applyFill="1" applyBorder="1" applyAlignment="1">
      <alignment horizontal="center" vertical="center" wrapText="1"/>
    </xf>
    <xf numFmtId="4" fontId="26" fillId="6" borderId="8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4" fontId="23" fillId="4" borderId="1" xfId="0" applyNumberFormat="1" applyFont="1" applyFill="1" applyBorder="1" applyAlignment="1">
      <alignment horizontal="center" vertical="center"/>
    </xf>
    <xf numFmtId="3" fontId="5" fillId="6" borderId="22" xfId="0" applyNumberFormat="1" applyFont="1" applyFill="1" applyBorder="1" applyAlignment="1">
      <alignment horizontal="center" vertical="center"/>
    </xf>
    <xf numFmtId="4" fontId="5" fillId="6" borderId="22" xfId="0" applyNumberFormat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 wrapText="1"/>
    </xf>
    <xf numFmtId="0" fontId="20" fillId="0" borderId="0" xfId="0" applyFont="1" applyFill="1"/>
    <xf numFmtId="3" fontId="5" fillId="6" borderId="6" xfId="0" applyNumberFormat="1" applyFont="1" applyFill="1" applyBorder="1" applyAlignment="1">
      <alignment horizontal="center" vertical="center"/>
    </xf>
    <xf numFmtId="4" fontId="5" fillId="6" borderId="6" xfId="0" applyNumberFormat="1" applyFont="1" applyFill="1" applyBorder="1" applyAlignment="1">
      <alignment horizontal="center" vertical="center"/>
    </xf>
    <xf numFmtId="0" fontId="20" fillId="4" borderId="0" xfId="0" applyFont="1" applyFill="1"/>
    <xf numFmtId="3" fontId="5" fillId="4" borderId="6" xfId="0" applyNumberFormat="1" applyFont="1" applyFill="1" applyBorder="1" applyAlignment="1">
      <alignment horizontal="center" vertical="center"/>
    </xf>
    <xf numFmtId="4" fontId="5" fillId="4" borderId="6" xfId="0" applyNumberFormat="1" applyFont="1" applyFill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4" fontId="25" fillId="6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3" fontId="24" fillId="4" borderId="1" xfId="0" applyNumberFormat="1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4" fontId="24" fillId="4" borderId="1" xfId="0" applyNumberFormat="1" applyFont="1" applyFill="1" applyBorder="1" applyAlignment="1">
      <alignment horizontal="center" vertical="center"/>
    </xf>
    <xf numFmtId="49" fontId="21" fillId="5" borderId="8" xfId="0" applyNumberFormat="1" applyFont="1" applyFill="1" applyBorder="1" applyAlignment="1">
      <alignment horizontal="center" vertical="top"/>
    </xf>
    <xf numFmtId="0" fontId="21" fillId="6" borderId="6" xfId="0" applyFont="1" applyFill="1" applyBorder="1" applyAlignment="1">
      <alignment vertical="center"/>
    </xf>
    <xf numFmtId="3" fontId="21" fillId="6" borderId="1" xfId="0" applyNumberFormat="1" applyFont="1" applyFill="1" applyBorder="1" applyAlignment="1">
      <alignment horizontal="center" vertical="center"/>
    </xf>
    <xf numFmtId="49" fontId="21" fillId="5" borderId="1" xfId="0" applyNumberFormat="1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vertical="center"/>
    </xf>
    <xf numFmtId="3" fontId="21" fillId="6" borderId="6" xfId="0" applyNumberFormat="1" applyFont="1" applyFill="1" applyBorder="1" applyAlignment="1">
      <alignment horizontal="center" vertical="center"/>
    </xf>
    <xf numFmtId="4" fontId="21" fillId="6" borderId="6" xfId="0" applyNumberFormat="1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center" vertical="center" wrapText="1"/>
    </xf>
    <xf numFmtId="4" fontId="26" fillId="6" borderId="6" xfId="0" applyNumberFormat="1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3" fontId="5" fillId="6" borderId="23" xfId="0" applyNumberFormat="1" applyFont="1" applyFill="1" applyBorder="1" applyAlignment="1">
      <alignment horizontal="center" vertical="center"/>
    </xf>
    <xf numFmtId="4" fontId="5" fillId="6" borderId="23" xfId="0" applyNumberFormat="1" applyFont="1" applyFill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6" borderId="0" xfId="0" applyFont="1" applyFill="1" applyAlignment="1">
      <alignment vertical="center"/>
    </xf>
    <xf numFmtId="0" fontId="20" fillId="6" borderId="11" xfId="0" applyFont="1" applyFill="1" applyBorder="1" applyAlignment="1">
      <alignment vertical="center"/>
    </xf>
    <xf numFmtId="0" fontId="5" fillId="6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vertical="center"/>
    </xf>
    <xf numFmtId="0" fontId="5" fillId="4" borderId="24" xfId="0" applyFont="1" applyFill="1" applyBorder="1" applyAlignment="1">
      <alignment horizontal="center" vertical="center"/>
    </xf>
    <xf numFmtId="4" fontId="5" fillId="4" borderId="24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/>
    <xf numFmtId="4" fontId="27" fillId="0" borderId="0" xfId="0" applyNumberFormat="1" applyFont="1" applyAlignment="1">
      <alignment vertical="center"/>
    </xf>
    <xf numFmtId="49" fontId="21" fillId="0" borderId="7" xfId="0" applyNumberFormat="1" applyFont="1" applyBorder="1" applyAlignment="1">
      <alignment horizontal="center" vertical="top" wrapText="1"/>
    </xf>
    <xf numFmtId="0" fontId="25" fillId="0" borderId="7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1" fillId="6" borderId="6" xfId="5" applyFont="1" applyFill="1" applyBorder="1" applyAlignment="1" applyProtection="1">
      <alignment vertical="center"/>
    </xf>
    <xf numFmtId="49" fontId="21" fillId="0" borderId="8" xfId="0" applyNumberFormat="1" applyFont="1" applyBorder="1" applyAlignment="1">
      <alignment horizontal="center" vertical="center" wrapText="1"/>
    </xf>
    <xf numFmtId="0" fontId="21" fillId="6" borderId="6" xfId="5" applyFont="1" applyFill="1" applyBorder="1" applyAlignment="1" applyProtection="1">
      <alignment horizontal="left"/>
    </xf>
    <xf numFmtId="0" fontId="20" fillId="6" borderId="16" xfId="5" applyFont="1" applyFill="1" applyBorder="1" applyAlignment="1" applyProtection="1">
      <alignment vertical="center"/>
    </xf>
    <xf numFmtId="0" fontId="20" fillId="6" borderId="17" xfId="5" applyFont="1" applyFill="1" applyBorder="1" applyAlignment="1" applyProtection="1">
      <alignment vertical="center"/>
    </xf>
    <xf numFmtId="0" fontId="20" fillId="6" borderId="10" xfId="5" applyFont="1" applyFill="1" applyBorder="1" applyAlignment="1" applyProtection="1">
      <alignment vertical="center"/>
    </xf>
    <xf numFmtId="0" fontId="20" fillId="6" borderId="15" xfId="0" applyFont="1" applyFill="1" applyBorder="1" applyAlignment="1">
      <alignment vertical="center"/>
    </xf>
    <xf numFmtId="0" fontId="22" fillId="0" borderId="0" xfId="0" applyFont="1" applyAlignment="1"/>
    <xf numFmtId="0" fontId="23" fillId="6" borderId="8" xfId="0" applyFont="1" applyFill="1" applyBorder="1" applyAlignment="1">
      <alignment horizontal="center" vertical="center" wrapText="1"/>
    </xf>
    <xf numFmtId="4" fontId="23" fillId="6" borderId="8" xfId="0" applyNumberFormat="1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vertical="center"/>
    </xf>
    <xf numFmtId="0" fontId="20" fillId="6" borderId="7" xfId="0" applyFont="1" applyFill="1" applyBorder="1" applyAlignment="1">
      <alignment vertical="center"/>
    </xf>
    <xf numFmtId="3" fontId="5" fillId="4" borderId="12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3" fontId="21" fillId="3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vertical="center"/>
    </xf>
    <xf numFmtId="4" fontId="27" fillId="7" borderId="1" xfId="0" applyNumberFormat="1" applyFont="1" applyFill="1" applyBorder="1" applyAlignment="1">
      <alignment vertical="center"/>
    </xf>
    <xf numFmtId="3" fontId="27" fillId="0" borderId="0" xfId="0" applyNumberFormat="1" applyFont="1" applyAlignment="1">
      <alignment vertical="center"/>
    </xf>
    <xf numFmtId="0" fontId="0" fillId="0" borderId="1" xfId="0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1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6" fillId="0" borderId="0" xfId="0" applyFont="1"/>
    <xf numFmtId="0" fontId="6" fillId="0" borderId="1" xfId="0" applyFont="1" applyFill="1" applyBorder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2" borderId="0" xfId="0" applyFont="1" applyFill="1"/>
    <xf numFmtId="3" fontId="6" fillId="0" borderId="0" xfId="0" applyNumberFormat="1" applyFont="1"/>
    <xf numFmtId="4" fontId="2" fillId="0" borderId="0" xfId="0" applyNumberFormat="1" applyFont="1" applyAlignment="1">
      <alignment horizontal="center" vertical="center" wrapText="1"/>
    </xf>
    <xf numFmtId="4" fontId="6" fillId="0" borderId="0" xfId="0" applyNumberFormat="1" applyFont="1"/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left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0" fillId="5" borderId="17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5" fillId="0" borderId="8" xfId="0" applyFont="1" applyBorder="1" applyAlignment="1">
      <alignment horizontal="left" vertical="center" wrapText="1"/>
    </xf>
    <xf numFmtId="0" fontId="14" fillId="0" borderId="0" xfId="2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3" fontId="2" fillId="0" borderId="0" xfId="0" applyNumberFormat="1" applyFont="1" applyFill="1" applyBorder="1" applyAlignment="1">
      <alignment vertical="center" wrapText="1"/>
    </xf>
    <xf numFmtId="3" fontId="23" fillId="4" borderId="18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/>
    <xf numFmtId="0" fontId="29" fillId="0" borderId="1" xfId="0" applyFont="1" applyFill="1" applyBorder="1"/>
    <xf numFmtId="3" fontId="30" fillId="0" borderId="1" xfId="0" applyNumberFormat="1" applyFont="1" applyBorder="1" applyAlignment="1">
      <alignment horizontal="center"/>
    </xf>
    <xf numFmtId="4" fontId="30" fillId="0" borderId="1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8" borderId="1" xfId="0" applyNumberFormat="1" applyFont="1" applyFill="1" applyBorder="1" applyAlignment="1">
      <alignment horizontal="left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3" fillId="0" borderId="1" xfId="0" applyNumberFormat="1" applyFont="1" applyFill="1" applyBorder="1" applyAlignment="1">
      <alignment horizontal="center" vertical="center"/>
    </xf>
    <xf numFmtId="3" fontId="15" fillId="0" borderId="0" xfId="2" applyNumberFormat="1" applyFont="1" applyBorder="1" applyAlignment="1">
      <alignment horizontal="right" wrapText="1"/>
    </xf>
    <xf numFmtId="0" fontId="20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left" vertical="top" wrapText="1"/>
    </xf>
    <xf numFmtId="0" fontId="25" fillId="6" borderId="9" xfId="0" applyFont="1" applyFill="1" applyBorder="1" applyAlignment="1">
      <alignment horizontal="left" vertical="center" wrapText="1"/>
    </xf>
    <xf numFmtId="0" fontId="25" fillId="6" borderId="14" xfId="0" applyFont="1" applyFill="1" applyBorder="1" applyAlignment="1">
      <alignment horizontal="left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5" borderId="17" xfId="0" applyFont="1" applyFill="1" applyBorder="1" applyAlignment="1">
      <alignment horizontal="left" vertical="center"/>
    </xf>
    <xf numFmtId="0" fontId="20" fillId="5" borderId="16" xfId="0" applyFont="1" applyFill="1" applyBorder="1" applyAlignment="1">
      <alignment horizontal="left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0" fillId="6" borderId="19" xfId="0" applyFont="1" applyFill="1" applyBorder="1" applyAlignment="1">
      <alignment horizontal="left" vertical="top" wrapText="1"/>
    </xf>
    <xf numFmtId="0" fontId="20" fillId="6" borderId="14" xfId="0" applyFont="1" applyFill="1" applyBorder="1" applyAlignment="1">
      <alignment horizontal="left" vertical="top"/>
    </xf>
    <xf numFmtId="0" fontId="20" fillId="0" borderId="6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6" fillId="0" borderId="6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6" borderId="9" xfId="0" applyFont="1" applyFill="1" applyBorder="1" applyAlignment="1">
      <alignment horizontal="left" vertical="center" wrapText="1"/>
    </xf>
    <xf numFmtId="0" fontId="26" fillId="6" borderId="14" xfId="0" applyFont="1" applyFill="1" applyBorder="1" applyAlignment="1">
      <alignment horizontal="left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6" borderId="9" xfId="0" applyFont="1" applyFill="1" applyBorder="1" applyAlignment="1">
      <alignment horizontal="left" vertical="top" wrapText="1"/>
    </xf>
    <xf numFmtId="0" fontId="25" fillId="6" borderId="14" xfId="0" applyFont="1" applyFill="1" applyBorder="1" applyAlignment="1">
      <alignment horizontal="left" vertical="top" wrapText="1"/>
    </xf>
    <xf numFmtId="0" fontId="25" fillId="0" borderId="6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/>
    </xf>
    <xf numFmtId="0" fontId="25" fillId="0" borderId="17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6" borderId="20" xfId="0" applyFont="1" applyFill="1" applyBorder="1" applyAlignment="1">
      <alignment horizontal="left" vertical="top" wrapText="1"/>
    </xf>
    <xf numFmtId="0" fontId="25" fillId="6" borderId="11" xfId="0" applyFont="1" applyFill="1" applyBorder="1" applyAlignment="1">
      <alignment horizontal="left" vertical="top" wrapText="1"/>
    </xf>
    <xf numFmtId="0" fontId="20" fillId="4" borderId="9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6" fillId="6" borderId="19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6" borderId="1" xfId="0" applyFont="1" applyFill="1" applyBorder="1" applyAlignment="1">
      <alignment horizontal="left" vertical="center" wrapText="1"/>
    </xf>
    <xf numFmtId="0" fontId="26" fillId="6" borderId="6" xfId="0" applyFont="1" applyFill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6" borderId="21" xfId="0" applyFont="1" applyFill="1" applyBorder="1" applyAlignment="1">
      <alignment horizontal="left" vertical="center" wrapText="1"/>
    </xf>
    <xf numFmtId="0" fontId="26" fillId="6" borderId="0" xfId="0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6" borderId="20" xfId="0" applyFont="1" applyFill="1" applyBorder="1" applyAlignment="1">
      <alignment horizontal="left" vertical="center" wrapText="1"/>
    </xf>
    <xf numFmtId="0" fontId="26" fillId="6" borderId="11" xfId="0" applyFont="1" applyFill="1" applyBorder="1" applyAlignment="1">
      <alignment horizontal="left" vertical="center" wrapText="1"/>
    </xf>
    <xf numFmtId="0" fontId="26" fillId="6" borderId="18" xfId="0" applyFont="1" applyFill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31" fillId="0" borderId="15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0" fontId="20" fillId="4" borderId="18" xfId="0" applyFont="1" applyFill="1" applyBorder="1" applyAlignment="1">
      <alignment horizontal="left"/>
    </xf>
    <xf numFmtId="0" fontId="20" fillId="4" borderId="19" xfId="0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6" fillId="0" borderId="10" xfId="0" applyFont="1" applyBorder="1" applyAlignment="1">
      <alignment horizontal="left" vertical="center" wrapText="1"/>
    </xf>
    <xf numFmtId="0" fontId="26" fillId="6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left" vertical="center" wrapText="1"/>
    </xf>
    <xf numFmtId="0" fontId="26" fillId="6" borderId="15" xfId="0" applyFont="1" applyFill="1" applyBorder="1" applyAlignment="1">
      <alignment vertical="center" wrapText="1"/>
    </xf>
    <xf numFmtId="0" fontId="26" fillId="6" borderId="7" xfId="0" applyFont="1" applyFill="1" applyBorder="1" applyAlignment="1">
      <alignment vertical="center" wrapText="1"/>
    </xf>
    <xf numFmtId="0" fontId="20" fillId="0" borderId="7" xfId="0" applyFont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/>
    </xf>
    <xf numFmtId="0" fontId="2" fillId="7" borderId="9" xfId="0" applyFont="1" applyFill="1" applyBorder="1" applyAlignment="1">
      <alignment horizontal="left" vertical="center"/>
    </xf>
    <xf numFmtId="0" fontId="2" fillId="7" borderId="14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left" vertical="center"/>
    </xf>
    <xf numFmtId="0" fontId="17" fillId="5" borderId="11" xfId="0" applyFont="1" applyFill="1" applyBorder="1" applyAlignment="1">
      <alignment horizontal="center" vertical="center" wrapText="1"/>
    </xf>
    <xf numFmtId="0" fontId="26" fillId="6" borderId="16" xfId="0" applyFont="1" applyFill="1" applyBorder="1" applyAlignment="1">
      <alignment vertical="center" wrapText="1"/>
    </xf>
    <xf numFmtId="0" fontId="26" fillId="6" borderId="8" xfId="0" applyFont="1" applyFill="1" applyBorder="1" applyAlignment="1">
      <alignment vertical="center" wrapText="1"/>
    </xf>
    <xf numFmtId="0" fontId="25" fillId="6" borderId="10" xfId="0" applyFont="1" applyFill="1" applyBorder="1" applyAlignment="1">
      <alignment vertical="center" wrapText="1"/>
    </xf>
    <xf numFmtId="0" fontId="25" fillId="6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textRotation="90" wrapText="1"/>
    </xf>
    <xf numFmtId="49" fontId="2" fillId="0" borderId="8" xfId="0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/>
    </xf>
    <xf numFmtId="0" fontId="17" fillId="0" borderId="0" xfId="0" applyNumberFormat="1" applyFont="1" applyAlignment="1">
      <alignment horizont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3"/>
    <cellStyle name="Обычный 2 2" xfId="2"/>
    <cellStyle name="Обычный_ЛИЦЕНЗИИ 2017" xfId="1"/>
    <cellStyle name="Финансовый 2" xfId="4"/>
  </cellStyles>
  <dxfs count="0"/>
  <tableStyles count="0" defaultTableStyle="TableStyleMedium2" defaultPivotStyle="PivotStyleLight16"/>
  <colors>
    <mruColors>
      <color rgb="FFDEB6D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120" zoomScaleNormal="100" zoomScaleSheetLayoutView="120" workbookViewId="0">
      <selection activeCell="J19" sqref="J19"/>
    </sheetView>
  </sheetViews>
  <sheetFormatPr defaultRowHeight="15" x14ac:dyDescent="0.25"/>
  <cols>
    <col min="1" max="1" width="25.85546875" style="257" customWidth="1"/>
    <col min="2" max="2" width="13.42578125" style="257" customWidth="1"/>
    <col min="3" max="3" width="9.140625" style="257"/>
    <col min="4" max="4" width="17" style="257" customWidth="1"/>
    <col min="5" max="5" width="9.140625" style="257"/>
    <col min="6" max="6" width="17.85546875" style="257" customWidth="1"/>
    <col min="7" max="7" width="9.140625" style="257"/>
    <col min="8" max="8" width="17" style="257" customWidth="1"/>
    <col min="9" max="16384" width="9.140625" style="257"/>
  </cols>
  <sheetData>
    <row r="1" spans="1:9" ht="42" customHeight="1" x14ac:dyDescent="0.25">
      <c r="F1" s="306" t="s">
        <v>445</v>
      </c>
      <c r="G1" s="306"/>
      <c r="H1" s="306"/>
      <c r="I1" s="281"/>
    </row>
    <row r="2" spans="1:9" ht="42" customHeight="1" x14ac:dyDescent="0.25">
      <c r="A2" s="307" t="s">
        <v>436</v>
      </c>
      <c r="B2" s="307"/>
      <c r="C2" s="307"/>
      <c r="D2" s="307"/>
      <c r="E2" s="307"/>
      <c r="F2" s="307"/>
      <c r="G2" s="307"/>
      <c r="H2" s="307"/>
    </row>
    <row r="3" spans="1:9" ht="15.75" customHeight="1" x14ac:dyDescent="0.25">
      <c r="A3" s="308" t="s">
        <v>317</v>
      </c>
      <c r="B3" s="309" t="s">
        <v>437</v>
      </c>
      <c r="C3" s="309" t="s">
        <v>438</v>
      </c>
      <c r="D3" s="309"/>
      <c r="E3" s="309" t="s">
        <v>439</v>
      </c>
      <c r="F3" s="309"/>
      <c r="G3" s="309" t="s">
        <v>440</v>
      </c>
      <c r="H3" s="309"/>
    </row>
    <row r="4" spans="1:9" ht="15.75" x14ac:dyDescent="0.25">
      <c r="A4" s="308"/>
      <c r="B4" s="309"/>
      <c r="C4" s="301" t="s">
        <v>0</v>
      </c>
      <c r="D4" s="301" t="s">
        <v>441</v>
      </c>
      <c r="E4" s="301" t="s">
        <v>0</v>
      </c>
      <c r="F4" s="301" t="s">
        <v>441</v>
      </c>
      <c r="G4" s="301" t="s">
        <v>0</v>
      </c>
      <c r="H4" s="301" t="s">
        <v>441</v>
      </c>
    </row>
    <row r="5" spans="1:9" ht="15.75" x14ac:dyDescent="0.25">
      <c r="A5" s="302" t="s">
        <v>101</v>
      </c>
      <c r="B5" s="303" t="s">
        <v>431</v>
      </c>
      <c r="C5" s="283">
        <v>290</v>
      </c>
      <c r="D5" s="284">
        <v>24071456</v>
      </c>
      <c r="E5" s="285">
        <v>17</v>
      </c>
      <c r="F5" s="286">
        <v>1371032</v>
      </c>
      <c r="G5" s="285">
        <f t="shared" ref="G5:H10" si="0">C5+E5</f>
        <v>307</v>
      </c>
      <c r="H5" s="286">
        <f t="shared" si="0"/>
        <v>25442488</v>
      </c>
    </row>
    <row r="6" spans="1:9" ht="15.75" x14ac:dyDescent="0.25">
      <c r="A6" s="302" t="s">
        <v>381</v>
      </c>
      <c r="B6" s="303" t="s">
        <v>431</v>
      </c>
      <c r="C6" s="283">
        <v>4950</v>
      </c>
      <c r="D6" s="284">
        <v>579202584</v>
      </c>
      <c r="E6" s="285">
        <v>624</v>
      </c>
      <c r="F6" s="286">
        <v>73000690</v>
      </c>
      <c r="G6" s="285">
        <f t="shared" si="0"/>
        <v>5574</v>
      </c>
      <c r="H6" s="286">
        <f t="shared" si="0"/>
        <v>652203274</v>
      </c>
    </row>
    <row r="7" spans="1:9" ht="15.75" x14ac:dyDescent="0.25">
      <c r="A7" s="302" t="s">
        <v>443</v>
      </c>
      <c r="B7" s="303" t="s">
        <v>431</v>
      </c>
      <c r="C7" s="283">
        <v>1975</v>
      </c>
      <c r="D7" s="284">
        <v>249060535</v>
      </c>
      <c r="E7" s="285">
        <v>149</v>
      </c>
      <c r="F7" s="286">
        <v>18801508</v>
      </c>
      <c r="G7" s="285">
        <f t="shared" si="0"/>
        <v>2124</v>
      </c>
      <c r="H7" s="286">
        <f t="shared" si="0"/>
        <v>267862043</v>
      </c>
    </row>
    <row r="8" spans="1:9" ht="15.75" x14ac:dyDescent="0.25">
      <c r="A8" s="302" t="s">
        <v>444</v>
      </c>
      <c r="B8" s="300" t="s">
        <v>431</v>
      </c>
      <c r="C8" s="283">
        <v>186</v>
      </c>
      <c r="D8" s="284">
        <v>5589974</v>
      </c>
      <c r="E8" s="285">
        <v>87</v>
      </c>
      <c r="F8" s="286">
        <v>2609350</v>
      </c>
      <c r="G8" s="285">
        <f t="shared" si="0"/>
        <v>273</v>
      </c>
      <c r="H8" s="286">
        <f t="shared" si="0"/>
        <v>8199324</v>
      </c>
    </row>
    <row r="9" spans="1:9" ht="15.75" x14ac:dyDescent="0.25">
      <c r="A9" s="302" t="s">
        <v>143</v>
      </c>
      <c r="B9" s="303" t="s">
        <v>431</v>
      </c>
      <c r="C9" s="283">
        <v>1246</v>
      </c>
      <c r="D9" s="284">
        <v>69891228</v>
      </c>
      <c r="E9" s="285">
        <v>113</v>
      </c>
      <c r="F9" s="286">
        <v>6324478</v>
      </c>
      <c r="G9" s="285">
        <f t="shared" si="0"/>
        <v>1359</v>
      </c>
      <c r="H9" s="286">
        <f t="shared" si="0"/>
        <v>76215706</v>
      </c>
    </row>
    <row r="10" spans="1:9" ht="15.75" x14ac:dyDescent="0.25">
      <c r="A10" s="302" t="s">
        <v>163</v>
      </c>
      <c r="B10" s="303" t="s">
        <v>431</v>
      </c>
      <c r="C10" s="283">
        <v>1589</v>
      </c>
      <c r="D10" s="284">
        <v>64220141</v>
      </c>
      <c r="E10" s="285">
        <v>185</v>
      </c>
      <c r="F10" s="286">
        <v>7461364</v>
      </c>
      <c r="G10" s="285">
        <f t="shared" si="0"/>
        <v>1774</v>
      </c>
      <c r="H10" s="286">
        <f t="shared" si="0"/>
        <v>71681505</v>
      </c>
    </row>
    <row r="11" spans="1:9" ht="15.75" x14ac:dyDescent="0.25">
      <c r="A11" s="287" t="s">
        <v>315</v>
      </c>
      <c r="B11" s="287"/>
      <c r="C11" s="288"/>
      <c r="D11" s="289"/>
      <c r="E11" s="288">
        <f>SUM(E5:E10)</f>
        <v>1175</v>
      </c>
      <c r="F11" s="288">
        <f>SUM(F5:F10)</f>
        <v>109568422</v>
      </c>
      <c r="G11" s="288"/>
      <c r="H11" s="289"/>
    </row>
    <row r="12" spans="1:9" ht="15.75" x14ac:dyDescent="0.25">
      <c r="A12" s="304" t="s">
        <v>101</v>
      </c>
      <c r="B12" s="300" t="s">
        <v>435</v>
      </c>
      <c r="C12" s="283">
        <v>781</v>
      </c>
      <c r="D12" s="284">
        <v>65916356</v>
      </c>
      <c r="E12" s="285">
        <v>58</v>
      </c>
      <c r="F12" s="286">
        <v>4904654</v>
      </c>
      <c r="G12" s="285">
        <f t="shared" ref="G12:H12" si="1">C12+E12</f>
        <v>839</v>
      </c>
      <c r="H12" s="286">
        <f t="shared" si="1"/>
        <v>70821010</v>
      </c>
    </row>
    <row r="13" spans="1:9" ht="15.75" x14ac:dyDescent="0.25">
      <c r="A13" s="302" t="s">
        <v>442</v>
      </c>
      <c r="B13" s="300" t="s">
        <v>435</v>
      </c>
      <c r="C13" s="283">
        <v>376</v>
      </c>
      <c r="D13" s="284">
        <v>19223816</v>
      </c>
      <c r="E13" s="285">
        <v>20</v>
      </c>
      <c r="F13" s="286">
        <v>1043326</v>
      </c>
      <c r="G13" s="285">
        <f>C13+E13</f>
        <v>396</v>
      </c>
      <c r="H13" s="286">
        <f>D13+F13</f>
        <v>20267142</v>
      </c>
    </row>
    <row r="14" spans="1:9" ht="15.75" x14ac:dyDescent="0.25">
      <c r="A14" s="304" t="s">
        <v>381</v>
      </c>
      <c r="B14" s="300" t="s">
        <v>435</v>
      </c>
      <c r="C14" s="283">
        <v>7374</v>
      </c>
      <c r="D14" s="284">
        <v>768385872</v>
      </c>
      <c r="E14" s="285">
        <v>-192</v>
      </c>
      <c r="F14" s="286">
        <v>-20000000</v>
      </c>
      <c r="G14" s="285">
        <f t="shared" ref="G14:H17" si="2">C14+E14</f>
        <v>7182</v>
      </c>
      <c r="H14" s="286">
        <f t="shared" si="2"/>
        <v>748385872</v>
      </c>
    </row>
    <row r="15" spans="1:9" ht="15.75" x14ac:dyDescent="0.25">
      <c r="A15" s="304" t="s">
        <v>443</v>
      </c>
      <c r="B15" s="300" t="s">
        <v>435</v>
      </c>
      <c r="C15" s="283">
        <v>3307</v>
      </c>
      <c r="D15" s="284">
        <v>310832526</v>
      </c>
      <c r="E15" s="285">
        <v>288</v>
      </c>
      <c r="F15" s="286">
        <v>27045318</v>
      </c>
      <c r="G15" s="285">
        <f t="shared" si="2"/>
        <v>3595</v>
      </c>
      <c r="H15" s="286">
        <f t="shared" si="2"/>
        <v>337877844</v>
      </c>
    </row>
    <row r="16" spans="1:9" ht="15.75" x14ac:dyDescent="0.25">
      <c r="A16" s="304" t="s">
        <v>143</v>
      </c>
      <c r="B16" s="300" t="s">
        <v>435</v>
      </c>
      <c r="C16" s="283">
        <v>2173</v>
      </c>
      <c r="D16" s="284">
        <v>130786491</v>
      </c>
      <c r="E16" s="285">
        <v>76</v>
      </c>
      <c r="F16" s="286">
        <v>4594350</v>
      </c>
      <c r="G16" s="285">
        <f t="shared" si="2"/>
        <v>2249</v>
      </c>
      <c r="H16" s="286">
        <f t="shared" si="2"/>
        <v>135380841</v>
      </c>
    </row>
    <row r="17" spans="1:8" ht="15.75" x14ac:dyDescent="0.25">
      <c r="A17" s="304" t="s">
        <v>163</v>
      </c>
      <c r="B17" s="300" t="s">
        <v>435</v>
      </c>
      <c r="C17" s="283">
        <v>1077</v>
      </c>
      <c r="D17" s="284">
        <v>55763647</v>
      </c>
      <c r="E17" s="285">
        <v>20</v>
      </c>
      <c r="F17" s="286">
        <v>1031150</v>
      </c>
      <c r="G17" s="285">
        <f t="shared" si="2"/>
        <v>1097</v>
      </c>
      <c r="H17" s="286">
        <f t="shared" si="2"/>
        <v>56794797</v>
      </c>
    </row>
    <row r="18" spans="1:8" ht="15.75" x14ac:dyDescent="0.25">
      <c r="A18" s="287" t="s">
        <v>315</v>
      </c>
      <c r="B18" s="287"/>
      <c r="C18" s="288"/>
      <c r="D18" s="289"/>
      <c r="E18" s="288">
        <f>SUM(E12:E17)</f>
        <v>270</v>
      </c>
      <c r="F18" s="288">
        <f>SUM(F12:F17)</f>
        <v>18618798</v>
      </c>
      <c r="G18" s="288"/>
      <c r="H18" s="289"/>
    </row>
    <row r="21" spans="1:8" x14ac:dyDescent="0.25">
      <c r="B21" s="290"/>
    </row>
    <row r="22" spans="1:8" x14ac:dyDescent="0.25">
      <c r="B22" s="291"/>
    </row>
    <row r="23" spans="1:8" x14ac:dyDescent="0.25">
      <c r="B23" s="290"/>
    </row>
    <row r="24" spans="1:8" x14ac:dyDescent="0.25">
      <c r="B24" s="291"/>
    </row>
    <row r="25" spans="1:8" x14ac:dyDescent="0.25">
      <c r="B25" s="290"/>
    </row>
    <row r="26" spans="1:8" x14ac:dyDescent="0.25">
      <c r="B26" s="290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170"/>
  <sheetViews>
    <sheetView tabSelected="1" view="pageBreakPreview" zoomScale="93" zoomScaleNormal="100" zoomScaleSheetLayoutView="93" workbookViewId="0">
      <pane xSplit="3" ySplit="2" topLeftCell="D69" activePane="bottomRight" state="frozen"/>
      <selection pane="topRight" activeCell="C1" sqref="C1"/>
      <selection pane="bottomLeft" activeCell="A5" sqref="A5"/>
      <selection pane="bottomRight" activeCell="H71" sqref="H71"/>
    </sheetView>
  </sheetViews>
  <sheetFormatPr defaultColWidth="17.5703125" defaultRowHeight="15.75" x14ac:dyDescent="0.25"/>
  <cols>
    <col min="1" max="1" width="5.5703125" style="219" customWidth="1"/>
    <col min="2" max="2" width="26.42578125" style="234" customWidth="1"/>
    <col min="3" max="3" width="42.5703125" style="218" customWidth="1"/>
    <col min="4" max="4" width="11.140625" style="219" customWidth="1"/>
    <col min="5" max="5" width="15.28515625" style="218" customWidth="1"/>
    <col min="6" max="6" width="21.140625" style="220" customWidth="1"/>
    <col min="7" max="16384" width="17.5703125" style="219"/>
  </cols>
  <sheetData>
    <row r="1" spans="1:6" ht="33.75" customHeight="1" x14ac:dyDescent="0.25">
      <c r="D1" s="306" t="s">
        <v>454</v>
      </c>
      <c r="E1" s="306"/>
      <c r="F1" s="306"/>
    </row>
    <row r="2" spans="1:6" s="59" customFormat="1" ht="37.5" customHeight="1" x14ac:dyDescent="0.25">
      <c r="A2" s="402" t="s">
        <v>448</v>
      </c>
      <c r="B2" s="402"/>
      <c r="C2" s="402"/>
      <c r="D2" s="402"/>
      <c r="E2" s="402"/>
      <c r="F2" s="402"/>
    </row>
    <row r="3" spans="1:6" s="58" customFormat="1" ht="31.5" x14ac:dyDescent="0.25">
      <c r="A3" s="374" t="s">
        <v>82</v>
      </c>
      <c r="B3" s="376" t="s">
        <v>317</v>
      </c>
      <c r="C3" s="378" t="s">
        <v>410</v>
      </c>
      <c r="D3" s="378" t="s">
        <v>318</v>
      </c>
      <c r="E3" s="54" t="s">
        <v>408</v>
      </c>
      <c r="F3" s="55" t="s">
        <v>409</v>
      </c>
    </row>
    <row r="4" spans="1:6" s="63" customFormat="1" x14ac:dyDescent="0.25">
      <c r="A4" s="375"/>
      <c r="B4" s="377"/>
      <c r="C4" s="379"/>
      <c r="D4" s="379"/>
      <c r="E4" s="61" t="s">
        <v>0</v>
      </c>
      <c r="F4" s="62" t="s">
        <v>411</v>
      </c>
    </row>
    <row r="5" spans="1:6" s="66" customFormat="1" ht="15.75" customHeight="1" x14ac:dyDescent="0.25">
      <c r="A5" s="353">
        <v>1</v>
      </c>
      <c r="B5" s="380" t="s">
        <v>101</v>
      </c>
      <c r="C5" s="381" t="s">
        <v>319</v>
      </c>
      <c r="D5" s="64" t="s">
        <v>320</v>
      </c>
      <c r="E5" s="65">
        <v>230</v>
      </c>
      <c r="F5" s="56">
        <v>40497291.399999999</v>
      </c>
    </row>
    <row r="6" spans="1:6" s="66" customFormat="1" ht="15.75" customHeight="1" x14ac:dyDescent="0.25">
      <c r="A6" s="354"/>
      <c r="B6" s="380"/>
      <c r="C6" s="381"/>
      <c r="D6" s="67" t="s">
        <v>321</v>
      </c>
      <c r="E6" s="68">
        <v>110</v>
      </c>
      <c r="F6" s="56">
        <v>26631330</v>
      </c>
    </row>
    <row r="7" spans="1:6" s="66" customFormat="1" ht="15.75" customHeight="1" x14ac:dyDescent="0.25">
      <c r="A7" s="354"/>
      <c r="B7" s="380"/>
      <c r="C7" s="381"/>
      <c r="D7" s="67" t="s">
        <v>322</v>
      </c>
      <c r="E7" s="68">
        <v>30</v>
      </c>
      <c r="F7" s="56">
        <v>9243954.9000000004</v>
      </c>
    </row>
    <row r="8" spans="1:6" s="66" customFormat="1" ht="15.75" customHeight="1" x14ac:dyDescent="0.25">
      <c r="A8" s="354"/>
      <c r="B8" s="380"/>
      <c r="C8" s="381"/>
      <c r="D8" s="67" t="s">
        <v>323</v>
      </c>
      <c r="E8" s="68">
        <v>210</v>
      </c>
      <c r="F8" s="56">
        <v>33037706.100000001</v>
      </c>
    </row>
    <row r="9" spans="1:6" s="66" customFormat="1" ht="15.75" customHeight="1" x14ac:dyDescent="0.25">
      <c r="A9" s="354"/>
      <c r="B9" s="380"/>
      <c r="C9" s="381"/>
      <c r="D9" s="67" t="s">
        <v>324</v>
      </c>
      <c r="E9" s="68">
        <v>100</v>
      </c>
      <c r="F9" s="56">
        <v>21631920</v>
      </c>
    </row>
    <row r="10" spans="1:6" s="66" customFormat="1" ht="15.75" customHeight="1" x14ac:dyDescent="0.25">
      <c r="A10" s="354"/>
      <c r="B10" s="380"/>
      <c r="C10" s="381"/>
      <c r="D10" s="67" t="s">
        <v>325</v>
      </c>
      <c r="E10" s="68">
        <v>40</v>
      </c>
      <c r="F10" s="56">
        <v>11012598.800000001</v>
      </c>
    </row>
    <row r="11" spans="1:6" s="66" customFormat="1" ht="15.75" customHeight="1" x14ac:dyDescent="0.25">
      <c r="A11" s="354"/>
      <c r="B11" s="380"/>
      <c r="C11" s="381"/>
      <c r="D11" s="69" t="s">
        <v>326</v>
      </c>
      <c r="E11" s="70">
        <v>800</v>
      </c>
      <c r="F11" s="56">
        <v>209189416</v>
      </c>
    </row>
    <row r="12" spans="1:6" s="66" customFormat="1" ht="15.75" customHeight="1" x14ac:dyDescent="0.25">
      <c r="A12" s="354"/>
      <c r="B12" s="380"/>
      <c r="C12" s="381"/>
      <c r="D12" s="71" t="s">
        <v>327</v>
      </c>
      <c r="E12" s="70">
        <v>200</v>
      </c>
      <c r="F12" s="56">
        <v>29018984</v>
      </c>
    </row>
    <row r="13" spans="1:6" s="66" customFormat="1" ht="15.75" customHeight="1" x14ac:dyDescent="0.25">
      <c r="A13" s="354"/>
      <c r="B13" s="380"/>
      <c r="C13" s="381"/>
      <c r="D13" s="71" t="s">
        <v>328</v>
      </c>
      <c r="E13" s="70">
        <v>230</v>
      </c>
      <c r="F13" s="56">
        <v>55707973.399999999</v>
      </c>
    </row>
    <row r="14" spans="1:6" s="66" customFormat="1" ht="15.75" customHeight="1" x14ac:dyDescent="0.25">
      <c r="A14" s="354"/>
      <c r="B14" s="380"/>
      <c r="C14" s="382"/>
      <c r="D14" s="71" t="s">
        <v>329</v>
      </c>
      <c r="E14" s="70">
        <v>100</v>
      </c>
      <c r="F14" s="56">
        <v>36718784</v>
      </c>
    </row>
    <row r="15" spans="1:6" s="66" customFormat="1" ht="15.75" customHeight="1" x14ac:dyDescent="0.25">
      <c r="A15" s="354"/>
      <c r="B15" s="380"/>
      <c r="C15" s="310" t="s">
        <v>330</v>
      </c>
      <c r="D15" s="310"/>
      <c r="E15" s="72">
        <f>SUM(E5:E14)</f>
        <v>2050</v>
      </c>
      <c r="F15" s="73">
        <f>SUM(F5:F14)</f>
        <v>472689958.60000002</v>
      </c>
    </row>
    <row r="16" spans="1:6" s="66" customFormat="1" ht="15.75" customHeight="1" x14ac:dyDescent="0.25">
      <c r="A16" s="354"/>
      <c r="B16" s="380"/>
      <c r="C16" s="327" t="s">
        <v>331</v>
      </c>
      <c r="D16" s="74" t="s">
        <v>332</v>
      </c>
      <c r="E16" s="75">
        <v>130</v>
      </c>
      <c r="F16" s="56">
        <v>12743851.9</v>
      </c>
    </row>
    <row r="17" spans="1:6" s="66" customFormat="1" ht="15.75" customHeight="1" x14ac:dyDescent="0.25">
      <c r="A17" s="354"/>
      <c r="B17" s="380"/>
      <c r="C17" s="328"/>
      <c r="D17" s="76" t="s">
        <v>333</v>
      </c>
      <c r="E17" s="70">
        <v>13</v>
      </c>
      <c r="F17" s="56">
        <v>1872462.41</v>
      </c>
    </row>
    <row r="18" spans="1:6" s="66" customFormat="1" ht="15.75" customHeight="1" x14ac:dyDescent="0.25">
      <c r="A18" s="354"/>
      <c r="B18" s="380"/>
      <c r="C18" s="310" t="s">
        <v>334</v>
      </c>
      <c r="D18" s="310"/>
      <c r="E18" s="72">
        <f>SUM(E16:E17)</f>
        <v>143</v>
      </c>
      <c r="F18" s="73">
        <f>SUM(F16:F17)</f>
        <v>14616314.310000001</v>
      </c>
    </row>
    <row r="19" spans="1:6" s="66" customFormat="1" ht="15.75" customHeight="1" x14ac:dyDescent="0.25">
      <c r="A19" s="354"/>
      <c r="B19" s="380"/>
      <c r="C19" s="77" t="s">
        <v>335</v>
      </c>
      <c r="D19" s="78" t="s">
        <v>336</v>
      </c>
      <c r="E19" s="70">
        <v>25</v>
      </c>
      <c r="F19" s="56">
        <v>3869001.75</v>
      </c>
    </row>
    <row r="20" spans="1:6" s="66" customFormat="1" ht="15.75" customHeight="1" x14ac:dyDescent="0.25">
      <c r="A20" s="354"/>
      <c r="B20" s="380"/>
      <c r="C20" s="310" t="s">
        <v>337</v>
      </c>
      <c r="D20" s="310"/>
      <c r="E20" s="79">
        <f>SUM(E19)</f>
        <v>25</v>
      </c>
      <c r="F20" s="80">
        <f>SUM(F19)</f>
        <v>3869001.75</v>
      </c>
    </row>
    <row r="21" spans="1:6" s="66" customFormat="1" ht="15.75" customHeight="1" x14ac:dyDescent="0.25">
      <c r="A21" s="354"/>
      <c r="B21" s="380"/>
      <c r="C21" s="327" t="s">
        <v>338</v>
      </c>
      <c r="D21" s="81" t="s">
        <v>339</v>
      </c>
      <c r="E21" s="70">
        <v>18</v>
      </c>
      <c r="F21" s="56">
        <v>2118569.04</v>
      </c>
    </row>
    <row r="22" spans="1:6" s="66" customFormat="1" ht="15.75" customHeight="1" x14ac:dyDescent="0.25">
      <c r="A22" s="354"/>
      <c r="B22" s="380"/>
      <c r="C22" s="328"/>
      <c r="D22" s="81" t="s">
        <v>340</v>
      </c>
      <c r="E22" s="275">
        <v>6</v>
      </c>
      <c r="F22" s="56">
        <v>421204.8</v>
      </c>
    </row>
    <row r="23" spans="1:6" s="66" customFormat="1" ht="15.75" customHeight="1" x14ac:dyDescent="0.25">
      <c r="A23" s="354"/>
      <c r="B23" s="380"/>
      <c r="C23" s="310" t="s">
        <v>341</v>
      </c>
      <c r="D23" s="310"/>
      <c r="E23" s="72">
        <f>SUM(E21:E22)</f>
        <v>24</v>
      </c>
      <c r="F23" s="73">
        <f>SUM(F21:F22)</f>
        <v>2539773.84</v>
      </c>
    </row>
    <row r="24" spans="1:6" s="66" customFormat="1" ht="15.75" customHeight="1" x14ac:dyDescent="0.25">
      <c r="A24" s="354"/>
      <c r="B24" s="380"/>
      <c r="C24" s="327" t="s">
        <v>342</v>
      </c>
      <c r="D24" s="82" t="s">
        <v>343</v>
      </c>
      <c r="E24" s="275">
        <v>250</v>
      </c>
      <c r="F24" s="56">
        <v>18432905</v>
      </c>
    </row>
    <row r="25" spans="1:6" s="66" customFormat="1" ht="15.75" customHeight="1" x14ac:dyDescent="0.25">
      <c r="A25" s="354"/>
      <c r="B25" s="380"/>
      <c r="C25" s="328"/>
      <c r="D25" s="83" t="s">
        <v>344</v>
      </c>
      <c r="E25" s="70">
        <v>10</v>
      </c>
      <c r="F25" s="56">
        <v>908483.3</v>
      </c>
    </row>
    <row r="26" spans="1:6" s="66" customFormat="1" ht="15.75" customHeight="1" x14ac:dyDescent="0.25">
      <c r="A26" s="354"/>
      <c r="B26" s="380"/>
      <c r="C26" s="310" t="s">
        <v>345</v>
      </c>
      <c r="D26" s="310"/>
      <c r="E26" s="84">
        <f>SUM(E24:E25)</f>
        <v>260</v>
      </c>
      <c r="F26" s="73">
        <f>SUM(F24:F25)</f>
        <v>19341388.300000001</v>
      </c>
    </row>
    <row r="27" spans="1:6" s="66" customFormat="1" ht="15.75" customHeight="1" x14ac:dyDescent="0.25">
      <c r="A27" s="354"/>
      <c r="B27" s="380"/>
      <c r="C27" s="327" t="s">
        <v>346</v>
      </c>
      <c r="D27" s="85">
        <v>12</v>
      </c>
      <c r="E27" s="70">
        <v>145</v>
      </c>
      <c r="F27" s="56">
        <v>24365592.649999999</v>
      </c>
    </row>
    <row r="28" spans="1:6" s="66" customFormat="1" ht="15.75" customHeight="1" x14ac:dyDescent="0.25">
      <c r="A28" s="354"/>
      <c r="B28" s="380"/>
      <c r="C28" s="383"/>
      <c r="D28" s="86">
        <v>14</v>
      </c>
      <c r="E28" s="70">
        <v>10</v>
      </c>
      <c r="F28" s="56">
        <v>1630197.5</v>
      </c>
    </row>
    <row r="29" spans="1:6" s="66" customFormat="1" ht="15.75" customHeight="1" x14ac:dyDescent="0.25">
      <c r="A29" s="354"/>
      <c r="B29" s="380"/>
      <c r="C29" s="328"/>
      <c r="D29" s="87">
        <v>17</v>
      </c>
      <c r="E29" s="70">
        <v>5</v>
      </c>
      <c r="F29" s="56">
        <v>2046449.6</v>
      </c>
    </row>
    <row r="30" spans="1:6" s="66" customFormat="1" ht="15.75" customHeight="1" x14ac:dyDescent="0.25">
      <c r="A30" s="354"/>
      <c r="B30" s="380"/>
      <c r="C30" s="310" t="s">
        <v>347</v>
      </c>
      <c r="D30" s="310"/>
      <c r="E30" s="72">
        <f>SUM(E27:E29)</f>
        <v>160</v>
      </c>
      <c r="F30" s="73">
        <f>SUM(F27:F29)</f>
        <v>28042239.75</v>
      </c>
    </row>
    <row r="31" spans="1:6" s="66" customFormat="1" ht="15.75" customHeight="1" x14ac:dyDescent="0.25">
      <c r="A31" s="354"/>
      <c r="B31" s="380"/>
      <c r="C31" s="88" t="s">
        <v>348</v>
      </c>
      <c r="D31" s="81" t="s">
        <v>349</v>
      </c>
      <c r="E31" s="70">
        <v>100</v>
      </c>
      <c r="F31" s="56">
        <v>13630035</v>
      </c>
    </row>
    <row r="32" spans="1:6" s="66" customFormat="1" ht="15.75" customHeight="1" x14ac:dyDescent="0.25">
      <c r="A32" s="354"/>
      <c r="B32" s="380"/>
      <c r="C32" s="310" t="s">
        <v>350</v>
      </c>
      <c r="D32" s="310"/>
      <c r="E32" s="72">
        <f>SUM(E31)</f>
        <v>100</v>
      </c>
      <c r="F32" s="73">
        <f>SUM(F31)</f>
        <v>13630035</v>
      </c>
    </row>
    <row r="33" spans="1:6" s="66" customFormat="1" ht="15.75" customHeight="1" x14ac:dyDescent="0.25">
      <c r="A33" s="354"/>
      <c r="B33" s="380"/>
      <c r="C33" s="384" t="s">
        <v>351</v>
      </c>
      <c r="D33" s="87">
        <v>20</v>
      </c>
      <c r="E33" s="275">
        <v>42</v>
      </c>
      <c r="F33" s="56">
        <v>5537459.3399999999</v>
      </c>
    </row>
    <row r="34" spans="1:6" s="66" customFormat="1" ht="15.75" customHeight="1" x14ac:dyDescent="0.25">
      <c r="A34" s="354"/>
      <c r="B34" s="380"/>
      <c r="C34" s="385"/>
      <c r="D34" s="85">
        <v>22</v>
      </c>
      <c r="E34" s="70">
        <v>7</v>
      </c>
      <c r="F34" s="56">
        <v>974160.95</v>
      </c>
    </row>
    <row r="35" spans="1:6" s="66" customFormat="1" ht="15.75" customHeight="1" x14ac:dyDescent="0.25">
      <c r="A35" s="354"/>
      <c r="B35" s="380"/>
      <c r="C35" s="310" t="s">
        <v>352</v>
      </c>
      <c r="D35" s="310"/>
      <c r="E35" s="72">
        <f>SUM(E33:E34)</f>
        <v>49</v>
      </c>
      <c r="F35" s="73">
        <f>SUM(F33:F34)</f>
        <v>6511620.29</v>
      </c>
    </row>
    <row r="36" spans="1:6" s="66" customFormat="1" ht="15.75" customHeight="1" x14ac:dyDescent="0.25">
      <c r="A36" s="354"/>
      <c r="B36" s="380"/>
      <c r="C36" s="327" t="s">
        <v>353</v>
      </c>
      <c r="D36" s="89" t="s">
        <v>354</v>
      </c>
      <c r="E36" s="90">
        <v>60</v>
      </c>
      <c r="F36" s="56">
        <v>8539613.4000000004</v>
      </c>
    </row>
    <row r="37" spans="1:6" s="66" customFormat="1" ht="15.75" customHeight="1" x14ac:dyDescent="0.25">
      <c r="A37" s="354"/>
      <c r="B37" s="380"/>
      <c r="C37" s="383"/>
      <c r="D37" s="91" t="s">
        <v>355</v>
      </c>
      <c r="E37" s="61">
        <v>50</v>
      </c>
      <c r="F37" s="56">
        <v>7568064</v>
      </c>
    </row>
    <row r="38" spans="1:6" s="66" customFormat="1" ht="15.75" customHeight="1" x14ac:dyDescent="0.25">
      <c r="A38" s="354"/>
      <c r="B38" s="380"/>
      <c r="C38" s="328"/>
      <c r="D38" s="92" t="s">
        <v>356</v>
      </c>
      <c r="E38" s="61">
        <v>170</v>
      </c>
      <c r="F38" s="56">
        <v>36955123.600000001</v>
      </c>
    </row>
    <row r="39" spans="1:6" s="66" customFormat="1" ht="15.75" customHeight="1" x14ac:dyDescent="0.25">
      <c r="A39" s="354"/>
      <c r="B39" s="380"/>
      <c r="C39" s="326" t="s">
        <v>357</v>
      </c>
      <c r="D39" s="326"/>
      <c r="E39" s="93">
        <f>SUM(E36:E38)</f>
        <v>280</v>
      </c>
      <c r="F39" s="94">
        <f>SUM(F36:F38)</f>
        <v>53062801</v>
      </c>
    </row>
    <row r="40" spans="1:6" s="66" customFormat="1" ht="15.75" customHeight="1" x14ac:dyDescent="0.25">
      <c r="A40" s="354"/>
      <c r="B40" s="380"/>
      <c r="C40" s="327" t="s">
        <v>358</v>
      </c>
      <c r="D40" s="95" t="s">
        <v>359</v>
      </c>
      <c r="E40" s="61">
        <v>12</v>
      </c>
      <c r="F40" s="56">
        <v>2044009.92</v>
      </c>
    </row>
    <row r="41" spans="1:6" s="66" customFormat="1" ht="15.75" customHeight="1" x14ac:dyDescent="0.25">
      <c r="A41" s="354"/>
      <c r="B41" s="380"/>
      <c r="C41" s="328"/>
      <c r="D41" s="96" t="s">
        <v>360</v>
      </c>
      <c r="E41" s="97">
        <v>5</v>
      </c>
      <c r="F41" s="56">
        <v>928040.55</v>
      </c>
    </row>
    <row r="42" spans="1:6" s="66" customFormat="1" ht="15.75" customHeight="1" x14ac:dyDescent="0.25">
      <c r="A42" s="354"/>
      <c r="B42" s="380"/>
      <c r="C42" s="310" t="s">
        <v>361</v>
      </c>
      <c r="D42" s="310"/>
      <c r="E42" s="98">
        <f>SUM(E40:E41)</f>
        <v>17</v>
      </c>
      <c r="F42" s="99">
        <f>SUM(F40:F41)</f>
        <v>2972050.47</v>
      </c>
    </row>
    <row r="43" spans="1:6" s="66" customFormat="1" ht="15.75" customHeight="1" x14ac:dyDescent="0.25">
      <c r="A43" s="354"/>
      <c r="B43" s="380"/>
      <c r="C43" s="100" t="s">
        <v>362</v>
      </c>
      <c r="D43" s="101" t="s">
        <v>363</v>
      </c>
      <c r="E43" s="61">
        <v>100</v>
      </c>
      <c r="F43" s="56">
        <v>13662853</v>
      </c>
    </row>
    <row r="44" spans="1:6" s="66" customFormat="1" ht="15.75" customHeight="1" x14ac:dyDescent="0.25">
      <c r="A44" s="354"/>
      <c r="B44" s="380"/>
      <c r="C44" s="325" t="s">
        <v>364</v>
      </c>
      <c r="D44" s="325"/>
      <c r="E44" s="98">
        <f>SUM(E43)</f>
        <v>100</v>
      </c>
      <c r="F44" s="99">
        <f>SUM(F43)</f>
        <v>13662853</v>
      </c>
    </row>
    <row r="45" spans="1:6" s="66" customFormat="1" x14ac:dyDescent="0.25">
      <c r="A45" s="346" t="s">
        <v>412</v>
      </c>
      <c r="B45" s="346"/>
      <c r="C45" s="346"/>
      <c r="D45" s="346"/>
      <c r="E45" s="102">
        <f>E15+E18+E20+E23+E26+E30+E32+E35+E39+E42+E44</f>
        <v>3208</v>
      </c>
      <c r="F45" s="103">
        <f>F15+F18+F20+F23+F26+F30+F32+F35+F39+F42+F44</f>
        <v>630938036.30999994</v>
      </c>
    </row>
    <row r="46" spans="1:6" s="63" customFormat="1" ht="15.75" customHeight="1" x14ac:dyDescent="0.25">
      <c r="A46" s="353">
        <v>2</v>
      </c>
      <c r="B46" s="386" t="s">
        <v>365</v>
      </c>
      <c r="C46" s="316" t="s">
        <v>366</v>
      </c>
      <c r="D46" s="221" t="s">
        <v>359</v>
      </c>
      <c r="E46" s="68">
        <v>60</v>
      </c>
      <c r="F46" s="56">
        <v>10220049.6</v>
      </c>
    </row>
    <row r="47" spans="1:6" s="63" customFormat="1" ht="15.75" customHeight="1" x14ac:dyDescent="0.25">
      <c r="A47" s="354"/>
      <c r="B47" s="387"/>
      <c r="C47" s="317"/>
      <c r="D47" s="105" t="s">
        <v>360</v>
      </c>
      <c r="E47" s="70">
        <v>10</v>
      </c>
      <c r="F47" s="56">
        <v>1856081.1</v>
      </c>
    </row>
    <row r="48" spans="1:6" s="63" customFormat="1" ht="15.75" customHeight="1" x14ac:dyDescent="0.25">
      <c r="A48" s="354"/>
      <c r="B48" s="386"/>
      <c r="C48" s="230" t="s">
        <v>367</v>
      </c>
      <c r="D48" s="106"/>
      <c r="E48" s="107">
        <f>SUM(E46:E47)</f>
        <v>70</v>
      </c>
      <c r="F48" s="108">
        <f>SUM(F46:F47)</f>
        <v>12076130.699999999</v>
      </c>
    </row>
    <row r="49" spans="1:6" s="63" customFormat="1" ht="15.75" customHeight="1" x14ac:dyDescent="0.25">
      <c r="A49" s="354"/>
      <c r="B49" s="386"/>
      <c r="C49" s="109" t="s">
        <v>368</v>
      </c>
      <c r="D49" s="67" t="s">
        <v>369</v>
      </c>
      <c r="E49" s="110">
        <v>30</v>
      </c>
      <c r="F49" s="56">
        <v>3956875.2</v>
      </c>
    </row>
    <row r="50" spans="1:6" s="112" customFormat="1" ht="15.75" customHeight="1" x14ac:dyDescent="0.25">
      <c r="A50" s="354"/>
      <c r="B50" s="386"/>
      <c r="C50" s="231" t="s">
        <v>370</v>
      </c>
      <c r="D50" s="229"/>
      <c r="E50" s="111">
        <f>SUM(E49)</f>
        <v>30</v>
      </c>
      <c r="F50" s="136">
        <f>SUM(F49)</f>
        <v>3956875.2</v>
      </c>
    </row>
    <row r="51" spans="1:6" s="66" customFormat="1" ht="15.75" customHeight="1" x14ac:dyDescent="0.25">
      <c r="A51" s="354"/>
      <c r="B51" s="387"/>
      <c r="C51" s="318" t="s">
        <v>371</v>
      </c>
      <c r="D51" s="113">
        <v>18</v>
      </c>
      <c r="E51" s="70">
        <v>200</v>
      </c>
      <c r="F51" s="57">
        <v>51071706</v>
      </c>
    </row>
    <row r="52" spans="1:6" s="66" customFormat="1" ht="15.75" customHeight="1" x14ac:dyDescent="0.25">
      <c r="A52" s="354"/>
      <c r="B52" s="387"/>
      <c r="C52" s="318"/>
      <c r="D52" s="113">
        <v>19</v>
      </c>
      <c r="E52" s="61">
        <v>100</v>
      </c>
      <c r="F52" s="56">
        <v>37257405</v>
      </c>
    </row>
    <row r="53" spans="1:6" s="117" customFormat="1" ht="15.75" customHeight="1" x14ac:dyDescent="0.25">
      <c r="A53" s="354"/>
      <c r="B53" s="386"/>
      <c r="C53" s="230" t="s">
        <v>372</v>
      </c>
      <c r="D53" s="114"/>
      <c r="E53" s="115">
        <f>SUM(E51:E52)</f>
        <v>300</v>
      </c>
      <c r="F53" s="116">
        <f>SUM(F51:F52)</f>
        <v>88329111</v>
      </c>
    </row>
    <row r="54" spans="1:6" s="118" customFormat="1" ht="15.75" customHeight="1" x14ac:dyDescent="0.25">
      <c r="A54" s="354"/>
      <c r="B54" s="386"/>
      <c r="C54" s="319" t="s">
        <v>373</v>
      </c>
      <c r="D54" s="104" t="s">
        <v>374</v>
      </c>
      <c r="E54" s="70">
        <v>3</v>
      </c>
      <c r="F54" s="56">
        <v>441909.15</v>
      </c>
    </row>
    <row r="55" spans="1:6" s="66" customFormat="1" ht="15.75" customHeight="1" x14ac:dyDescent="0.25">
      <c r="A55" s="354"/>
      <c r="B55" s="386"/>
      <c r="C55" s="320"/>
      <c r="D55" s="105" t="s">
        <v>375</v>
      </c>
      <c r="E55" s="61">
        <v>4</v>
      </c>
      <c r="F55" s="56">
        <v>1029231.04</v>
      </c>
    </row>
    <row r="56" spans="1:6" s="63" customFormat="1" ht="15.75" customHeight="1" x14ac:dyDescent="0.25">
      <c r="A56" s="354"/>
      <c r="B56" s="386"/>
      <c r="C56" s="232" t="s">
        <v>376</v>
      </c>
      <c r="D56" s="119"/>
      <c r="E56" s="120">
        <f>SUM(E54:E55)</f>
        <v>7</v>
      </c>
      <c r="F56" s="121">
        <f>SUM(F54:F55)</f>
        <v>1471140.19</v>
      </c>
    </row>
    <row r="57" spans="1:6" s="66" customFormat="1" ht="15.75" customHeight="1" x14ac:dyDescent="0.25">
      <c r="A57" s="354"/>
      <c r="B57" s="386"/>
      <c r="C57" s="321" t="s">
        <v>377</v>
      </c>
      <c r="D57" s="89" t="s">
        <v>332</v>
      </c>
      <c r="E57" s="275">
        <v>410</v>
      </c>
      <c r="F57" s="56">
        <v>40192148.299999997</v>
      </c>
    </row>
    <row r="58" spans="1:6" s="66" customFormat="1" ht="15.75" customHeight="1" x14ac:dyDescent="0.25">
      <c r="A58" s="354"/>
      <c r="B58" s="386"/>
      <c r="C58" s="322"/>
      <c r="D58" s="76" t="s">
        <v>333</v>
      </c>
      <c r="E58" s="70">
        <v>30</v>
      </c>
      <c r="F58" s="56">
        <v>4321067.0999999996</v>
      </c>
    </row>
    <row r="59" spans="1:6" s="112" customFormat="1" ht="15.75" customHeight="1" x14ac:dyDescent="0.25">
      <c r="A59" s="354"/>
      <c r="B59" s="386"/>
      <c r="C59" s="232" t="s">
        <v>378</v>
      </c>
      <c r="D59" s="119"/>
      <c r="E59" s="120">
        <f>SUM(E57:E58)</f>
        <v>440</v>
      </c>
      <c r="F59" s="121">
        <f>SUM(F57:F58)</f>
        <v>44513215.399999999</v>
      </c>
    </row>
    <row r="60" spans="1:6" s="66" customFormat="1" ht="15.75" customHeight="1" x14ac:dyDescent="0.25">
      <c r="A60" s="354"/>
      <c r="B60" s="386"/>
      <c r="C60" s="278" t="s">
        <v>379</v>
      </c>
      <c r="D60" s="122">
        <v>56</v>
      </c>
      <c r="E60" s="75">
        <v>20</v>
      </c>
      <c r="F60" s="56">
        <v>3824116</v>
      </c>
    </row>
    <row r="61" spans="1:6" s="112" customFormat="1" ht="15.75" customHeight="1" x14ac:dyDescent="0.25">
      <c r="A61" s="354"/>
      <c r="B61" s="386"/>
      <c r="C61" s="231" t="s">
        <v>380</v>
      </c>
      <c r="D61" s="227"/>
      <c r="E61" s="120">
        <f>SUM(E60)</f>
        <v>20</v>
      </c>
      <c r="F61" s="121">
        <f>SUM(F60)</f>
        <v>3824116</v>
      </c>
    </row>
    <row r="62" spans="1:6" s="112" customFormat="1" x14ac:dyDescent="0.25">
      <c r="A62" s="346" t="s">
        <v>413</v>
      </c>
      <c r="B62" s="346"/>
      <c r="C62" s="346"/>
      <c r="D62" s="346"/>
      <c r="E62" s="123">
        <f>E48+E50+E53+E56+E59+E61</f>
        <v>867</v>
      </c>
      <c r="F62" s="124">
        <f>F48+F50+F53+F56+F59+F61</f>
        <v>154170588.49000001</v>
      </c>
    </row>
    <row r="63" spans="1:6" s="66" customFormat="1" ht="42.75" customHeight="1" x14ac:dyDescent="0.25">
      <c r="A63" s="353">
        <v>3</v>
      </c>
      <c r="B63" s="323" t="s">
        <v>414</v>
      </c>
      <c r="C63" s="272" t="s">
        <v>342</v>
      </c>
      <c r="D63" s="228" t="s">
        <v>343</v>
      </c>
      <c r="E63" s="75">
        <v>3000</v>
      </c>
      <c r="F63" s="56">
        <v>221194860</v>
      </c>
    </row>
    <row r="64" spans="1:6" s="66" customFormat="1" ht="39" customHeight="1" x14ac:dyDescent="0.25">
      <c r="A64" s="355"/>
      <c r="B64" s="324"/>
      <c r="C64" s="125" t="s">
        <v>345</v>
      </c>
      <c r="D64" s="126"/>
      <c r="E64" s="127">
        <f>SUM(E63)</f>
        <v>3000</v>
      </c>
      <c r="F64" s="128">
        <f>SUM(F63)</f>
        <v>221194860</v>
      </c>
    </row>
    <row r="65" spans="1:6" s="66" customFormat="1" x14ac:dyDescent="0.25">
      <c r="A65" s="351" t="s">
        <v>415</v>
      </c>
      <c r="B65" s="352"/>
      <c r="C65" s="352"/>
      <c r="D65" s="129"/>
      <c r="E65" s="130">
        <f>E64</f>
        <v>3000</v>
      </c>
      <c r="F65" s="131">
        <f>F64</f>
        <v>221194860</v>
      </c>
    </row>
    <row r="66" spans="1:6" s="66" customFormat="1" x14ac:dyDescent="0.25">
      <c r="A66" s="353">
        <v>4</v>
      </c>
      <c r="B66" s="329" t="s">
        <v>381</v>
      </c>
      <c r="C66" s="332" t="s">
        <v>351</v>
      </c>
      <c r="D66" s="132">
        <v>20</v>
      </c>
      <c r="E66" s="273">
        <v>207</v>
      </c>
      <c r="F66" s="56">
        <v>27291763.890000001</v>
      </c>
    </row>
    <row r="67" spans="1:6" s="66" customFormat="1" x14ac:dyDescent="0.25">
      <c r="A67" s="354"/>
      <c r="B67" s="330"/>
      <c r="C67" s="333"/>
      <c r="D67" s="133">
        <v>22</v>
      </c>
      <c r="E67" s="282">
        <v>60</v>
      </c>
      <c r="F67" s="56">
        <v>8349951</v>
      </c>
    </row>
    <row r="68" spans="1:6" s="66" customFormat="1" x14ac:dyDescent="0.25">
      <c r="A68" s="355"/>
      <c r="B68" s="331"/>
      <c r="C68" s="233" t="s">
        <v>352</v>
      </c>
      <c r="D68" s="134"/>
      <c r="E68" s="135">
        <f>SUM(E66:E67)</f>
        <v>267</v>
      </c>
      <c r="F68" s="136">
        <f>SUM(F66:F67)</f>
        <v>35641714.890000001</v>
      </c>
    </row>
    <row r="69" spans="1:6" s="66" customFormat="1" x14ac:dyDescent="0.25">
      <c r="A69" s="351" t="s">
        <v>416</v>
      </c>
      <c r="B69" s="352"/>
      <c r="C69" s="352"/>
      <c r="D69" s="137"/>
      <c r="E69" s="138">
        <f>E68</f>
        <v>267</v>
      </c>
      <c r="F69" s="103">
        <f>F68</f>
        <v>35641714.890000001</v>
      </c>
    </row>
    <row r="70" spans="1:6" s="66" customFormat="1" x14ac:dyDescent="0.25">
      <c r="A70" s="353">
        <v>5</v>
      </c>
      <c r="B70" s="313" t="s">
        <v>382</v>
      </c>
      <c r="C70" s="334" t="s">
        <v>351</v>
      </c>
      <c r="D70" s="139">
        <v>20</v>
      </c>
      <c r="E70" s="273">
        <v>115</v>
      </c>
      <c r="F70" s="56">
        <v>15162091.050000001</v>
      </c>
    </row>
    <row r="71" spans="1:6" s="66" customFormat="1" x14ac:dyDescent="0.25">
      <c r="A71" s="354"/>
      <c r="B71" s="314"/>
      <c r="C71" s="335"/>
      <c r="D71" s="133">
        <v>24</v>
      </c>
      <c r="E71" s="282">
        <v>75</v>
      </c>
      <c r="F71" s="56">
        <v>17818595.25</v>
      </c>
    </row>
    <row r="72" spans="1:6" s="66" customFormat="1" x14ac:dyDescent="0.25">
      <c r="A72" s="355"/>
      <c r="B72" s="315"/>
      <c r="C72" s="336" t="s">
        <v>352</v>
      </c>
      <c r="D72" s="337"/>
      <c r="E72" s="140">
        <f>SUM(E70:E71)</f>
        <v>190</v>
      </c>
      <c r="F72" s="141">
        <f>SUM(F70:F71)</f>
        <v>32980686.300000001</v>
      </c>
    </row>
    <row r="73" spans="1:6" s="66" customFormat="1" x14ac:dyDescent="0.25">
      <c r="A73" s="351" t="s">
        <v>417</v>
      </c>
      <c r="B73" s="352"/>
      <c r="C73" s="352"/>
      <c r="D73" s="142"/>
      <c r="E73" s="143">
        <f>E72</f>
        <v>190</v>
      </c>
      <c r="F73" s="144">
        <f>F72</f>
        <v>32980686.300000001</v>
      </c>
    </row>
    <row r="74" spans="1:6" s="66" customFormat="1" ht="15.75" customHeight="1" x14ac:dyDescent="0.25">
      <c r="A74" s="353">
        <v>6</v>
      </c>
      <c r="B74" s="338" t="s">
        <v>383</v>
      </c>
      <c r="C74" s="222" t="s">
        <v>384</v>
      </c>
      <c r="D74" s="89" t="s">
        <v>385</v>
      </c>
      <c r="E74" s="145">
        <v>30</v>
      </c>
      <c r="F74" s="56">
        <v>3824616.3</v>
      </c>
    </row>
    <row r="75" spans="1:6" s="66" customFormat="1" ht="15.75" customHeight="1" x14ac:dyDescent="0.25">
      <c r="A75" s="354"/>
      <c r="B75" s="339"/>
      <c r="C75" s="342" t="s">
        <v>386</v>
      </c>
      <c r="D75" s="343"/>
      <c r="E75" s="146">
        <f>SUM(E74)</f>
        <v>30</v>
      </c>
      <c r="F75" s="147">
        <f>SUM(F74)</f>
        <v>3824616.3</v>
      </c>
    </row>
    <row r="76" spans="1:6" s="66" customFormat="1" x14ac:dyDescent="0.25">
      <c r="A76" s="354"/>
      <c r="B76" s="339"/>
      <c r="C76" s="344" t="s">
        <v>338</v>
      </c>
      <c r="D76" s="95" t="s">
        <v>339</v>
      </c>
      <c r="E76" s="148">
        <v>40</v>
      </c>
      <c r="F76" s="56">
        <v>4707931.2</v>
      </c>
    </row>
    <row r="77" spans="1:6" s="66" customFormat="1" x14ac:dyDescent="0.25">
      <c r="A77" s="354"/>
      <c r="B77" s="339"/>
      <c r="C77" s="345"/>
      <c r="D77" s="95" t="s">
        <v>340</v>
      </c>
      <c r="E77" s="148">
        <v>3</v>
      </c>
      <c r="F77" s="56">
        <v>210602.4</v>
      </c>
    </row>
    <row r="78" spans="1:6" s="66" customFormat="1" ht="15.75" customHeight="1" x14ac:dyDescent="0.25">
      <c r="A78" s="354"/>
      <c r="B78" s="339"/>
      <c r="C78" s="311" t="s">
        <v>341</v>
      </c>
      <c r="D78" s="312"/>
      <c r="E78" s="149">
        <f>SUM(E76:E77)</f>
        <v>43</v>
      </c>
      <c r="F78" s="150">
        <f>SUM(F76:F77)</f>
        <v>4918533.5999999996</v>
      </c>
    </row>
    <row r="79" spans="1:6" s="66" customFormat="1" x14ac:dyDescent="0.25">
      <c r="A79" s="354"/>
      <c r="B79" s="339"/>
      <c r="C79" s="347" t="s">
        <v>358</v>
      </c>
      <c r="D79" s="151" t="s">
        <v>359</v>
      </c>
      <c r="E79" s="152">
        <v>12</v>
      </c>
      <c r="F79" s="57">
        <v>2044009.92</v>
      </c>
    </row>
    <row r="80" spans="1:6" s="66" customFormat="1" x14ac:dyDescent="0.25">
      <c r="A80" s="354"/>
      <c r="B80" s="340"/>
      <c r="C80" s="348"/>
      <c r="D80" s="91" t="s">
        <v>360</v>
      </c>
      <c r="E80" s="148">
        <v>4</v>
      </c>
      <c r="F80" s="57">
        <v>742432.44</v>
      </c>
    </row>
    <row r="81" spans="1:6" s="66" customFormat="1" ht="15.75" customHeight="1" x14ac:dyDescent="0.25">
      <c r="A81" s="355"/>
      <c r="B81" s="341"/>
      <c r="C81" s="349" t="s">
        <v>361</v>
      </c>
      <c r="D81" s="350"/>
      <c r="E81" s="153">
        <f>SUM(E79:E80)</f>
        <v>16</v>
      </c>
      <c r="F81" s="154">
        <f>SUM(F79:F80)</f>
        <v>2786442.36</v>
      </c>
    </row>
    <row r="82" spans="1:6" s="66" customFormat="1" x14ac:dyDescent="0.25">
      <c r="A82" s="351" t="s">
        <v>418</v>
      </c>
      <c r="B82" s="352"/>
      <c r="C82" s="352"/>
      <c r="D82" s="155"/>
      <c r="E82" s="156">
        <f>E75+E78+E81</f>
        <v>89</v>
      </c>
      <c r="F82" s="157">
        <f>F75+F78+F81</f>
        <v>11529592.26</v>
      </c>
    </row>
    <row r="83" spans="1:6" s="66" customFormat="1" ht="15.75" customHeight="1" x14ac:dyDescent="0.25">
      <c r="A83" s="353">
        <v>7</v>
      </c>
      <c r="B83" s="357" t="s">
        <v>387</v>
      </c>
      <c r="C83" s="334" t="s">
        <v>353</v>
      </c>
      <c r="D83" s="69" t="s">
        <v>354</v>
      </c>
      <c r="E83" s="159">
        <v>720</v>
      </c>
      <c r="F83" s="56">
        <v>102475360.8</v>
      </c>
    </row>
    <row r="84" spans="1:6" s="66" customFormat="1" x14ac:dyDescent="0.25">
      <c r="A84" s="354"/>
      <c r="B84" s="358"/>
      <c r="C84" s="359"/>
      <c r="D84" s="69" t="s">
        <v>388</v>
      </c>
      <c r="E84" s="273">
        <v>260</v>
      </c>
      <c r="F84" s="56">
        <v>54859662</v>
      </c>
    </row>
    <row r="85" spans="1:6" s="66" customFormat="1" x14ac:dyDescent="0.25">
      <c r="A85" s="354"/>
      <c r="B85" s="358"/>
      <c r="C85" s="359"/>
      <c r="D85" s="160" t="s">
        <v>355</v>
      </c>
      <c r="E85" s="273">
        <v>500</v>
      </c>
      <c r="F85" s="56">
        <v>75680640</v>
      </c>
    </row>
    <row r="86" spans="1:6" s="66" customFormat="1" x14ac:dyDescent="0.25">
      <c r="A86" s="354"/>
      <c r="B86" s="358"/>
      <c r="C86" s="335"/>
      <c r="D86" s="162" t="s">
        <v>389</v>
      </c>
      <c r="E86" s="273">
        <v>5</v>
      </c>
      <c r="F86" s="56">
        <v>1759040.3</v>
      </c>
    </row>
    <row r="87" spans="1:6" s="66" customFormat="1" ht="15.75" customHeight="1" x14ac:dyDescent="0.25">
      <c r="A87" s="354"/>
      <c r="B87" s="358"/>
      <c r="C87" s="360" t="s">
        <v>357</v>
      </c>
      <c r="D87" s="361"/>
      <c r="E87" s="163">
        <f>SUM(E83:E86)</f>
        <v>1485</v>
      </c>
      <c r="F87" s="128">
        <f>SUM(F83:F86)</f>
        <v>234774703.09999999</v>
      </c>
    </row>
    <row r="88" spans="1:6" s="66" customFormat="1" x14ac:dyDescent="0.25">
      <c r="A88" s="354"/>
      <c r="B88" s="358"/>
      <c r="C88" s="334" t="s">
        <v>390</v>
      </c>
      <c r="D88" s="139">
        <v>10</v>
      </c>
      <c r="E88" s="273">
        <v>50</v>
      </c>
      <c r="F88" s="56">
        <v>27659391</v>
      </c>
    </row>
    <row r="89" spans="1:6" s="66" customFormat="1" x14ac:dyDescent="0.25">
      <c r="A89" s="354"/>
      <c r="B89" s="358"/>
      <c r="C89" s="335"/>
      <c r="D89" s="139">
        <v>11</v>
      </c>
      <c r="E89" s="273">
        <v>15</v>
      </c>
      <c r="F89" s="56">
        <v>24336540.600000001</v>
      </c>
    </row>
    <row r="90" spans="1:6" s="66" customFormat="1" x14ac:dyDescent="0.25">
      <c r="A90" s="355"/>
      <c r="B90" s="358"/>
      <c r="C90" s="373" t="s">
        <v>391</v>
      </c>
      <c r="D90" s="356"/>
      <c r="E90" s="165">
        <f>SUM(E88:E89)</f>
        <v>65</v>
      </c>
      <c r="F90" s="166">
        <f>SUM(F88:F89)</f>
        <v>51995931.600000001</v>
      </c>
    </row>
    <row r="91" spans="1:6" s="66" customFormat="1" x14ac:dyDescent="0.25">
      <c r="A91" s="351" t="s">
        <v>419</v>
      </c>
      <c r="B91" s="352"/>
      <c r="C91" s="352"/>
      <c r="D91" s="167"/>
      <c r="E91" s="130">
        <f>SUM(E90,E87)</f>
        <v>1550</v>
      </c>
      <c r="F91" s="131">
        <f>SUM(F90,F87)</f>
        <v>286770634.69999999</v>
      </c>
    </row>
    <row r="92" spans="1:6" s="66" customFormat="1" ht="15.75" customHeight="1" x14ac:dyDescent="0.25">
      <c r="A92" s="353">
        <v>8</v>
      </c>
      <c r="B92" s="362" t="s">
        <v>402</v>
      </c>
      <c r="C92" s="274" t="s">
        <v>392</v>
      </c>
      <c r="D92" s="168" t="s">
        <v>359</v>
      </c>
      <c r="E92" s="169">
        <v>13</v>
      </c>
      <c r="F92" s="56">
        <v>2214344.08</v>
      </c>
    </row>
    <row r="93" spans="1:6" s="66" customFormat="1" ht="15.75" customHeight="1" x14ac:dyDescent="0.25">
      <c r="A93" s="354"/>
      <c r="B93" s="363"/>
      <c r="C93" s="337" t="s">
        <v>361</v>
      </c>
      <c r="D93" s="337"/>
      <c r="E93" s="140">
        <f>E92</f>
        <v>13</v>
      </c>
      <c r="F93" s="141">
        <f>F92</f>
        <v>2214344.08</v>
      </c>
    </row>
    <row r="94" spans="1:6" s="66" customFormat="1" ht="31.5" x14ac:dyDescent="0.25">
      <c r="A94" s="354"/>
      <c r="B94" s="363"/>
      <c r="C94" s="170" t="s">
        <v>393</v>
      </c>
      <c r="D94" s="171">
        <v>8</v>
      </c>
      <c r="E94" s="169">
        <v>8</v>
      </c>
      <c r="F94" s="56">
        <v>2167690.2400000002</v>
      </c>
    </row>
    <row r="95" spans="1:6" s="66" customFormat="1" ht="15.75" customHeight="1" x14ac:dyDescent="0.25">
      <c r="A95" s="354"/>
      <c r="B95" s="363"/>
      <c r="C95" s="337" t="s">
        <v>394</v>
      </c>
      <c r="D95" s="337"/>
      <c r="E95" s="140">
        <f>E94</f>
        <v>8</v>
      </c>
      <c r="F95" s="141">
        <f>F94</f>
        <v>2167690.2400000002</v>
      </c>
    </row>
    <row r="96" spans="1:6" s="66" customFormat="1" x14ac:dyDescent="0.25">
      <c r="A96" s="354"/>
      <c r="B96" s="363"/>
      <c r="C96" s="271" t="s">
        <v>331</v>
      </c>
      <c r="D96" s="74" t="s">
        <v>332</v>
      </c>
      <c r="E96" s="169">
        <v>25</v>
      </c>
      <c r="F96" s="56">
        <v>2450740.75</v>
      </c>
    </row>
    <row r="97" spans="1:6" s="66" customFormat="1" x14ac:dyDescent="0.25">
      <c r="A97" s="354"/>
      <c r="B97" s="363"/>
      <c r="C97" s="356" t="s">
        <v>334</v>
      </c>
      <c r="D97" s="356"/>
      <c r="E97" s="172">
        <f>E96</f>
        <v>25</v>
      </c>
      <c r="F97" s="173">
        <f>F96</f>
        <v>2450740.75</v>
      </c>
    </row>
    <row r="98" spans="1:6" s="66" customFormat="1" x14ac:dyDescent="0.25">
      <c r="A98" s="354"/>
      <c r="B98" s="363"/>
      <c r="C98" s="279" t="s">
        <v>403</v>
      </c>
      <c r="D98" s="198" t="s">
        <v>404</v>
      </c>
      <c r="E98" s="65">
        <v>10</v>
      </c>
      <c r="F98" s="56">
        <v>1018276.2</v>
      </c>
    </row>
    <row r="99" spans="1:6" s="66" customFormat="1" ht="15.75" customHeight="1" x14ac:dyDescent="0.25">
      <c r="A99" s="354"/>
      <c r="B99" s="363"/>
      <c r="C99" s="237" t="s">
        <v>405</v>
      </c>
      <c r="D99" s="199"/>
      <c r="E99" s="200">
        <f>SUM(E98)</f>
        <v>10</v>
      </c>
      <c r="F99" s="121">
        <f>SUM(F98)</f>
        <v>1018276.2</v>
      </c>
    </row>
    <row r="100" spans="1:6" s="66" customFormat="1" x14ac:dyDescent="0.25">
      <c r="A100" s="354"/>
      <c r="B100" s="363"/>
      <c r="C100" s="277" t="s">
        <v>384</v>
      </c>
      <c r="D100" s="201" t="s">
        <v>385</v>
      </c>
      <c r="E100" s="70">
        <v>25</v>
      </c>
      <c r="F100" s="56">
        <v>3187180.25</v>
      </c>
    </row>
    <row r="101" spans="1:6" s="66" customFormat="1" x14ac:dyDescent="0.25">
      <c r="A101" s="355"/>
      <c r="B101" s="364"/>
      <c r="C101" s="238" t="s">
        <v>386</v>
      </c>
      <c r="D101" s="202"/>
      <c r="E101" s="203">
        <f>SUM(E100)</f>
        <v>25</v>
      </c>
      <c r="F101" s="204">
        <f>SUM(F100)</f>
        <v>3187180.25</v>
      </c>
    </row>
    <row r="102" spans="1:6" s="66" customFormat="1" x14ac:dyDescent="0.25">
      <c r="A102" s="346" t="s">
        <v>460</v>
      </c>
      <c r="B102" s="346"/>
      <c r="C102" s="346"/>
      <c r="D102" s="167"/>
      <c r="E102" s="292">
        <f>E93+E95+E97+E99+E101</f>
        <v>81</v>
      </c>
      <c r="F102" s="174">
        <f>F93+F95+F97+F99+F101</f>
        <v>11038231.52</v>
      </c>
    </row>
    <row r="103" spans="1:6" s="66" customFormat="1" x14ac:dyDescent="0.25">
      <c r="A103" s="353">
        <v>9</v>
      </c>
      <c r="B103" s="365" t="s">
        <v>395</v>
      </c>
      <c r="C103" s="366" t="s">
        <v>396</v>
      </c>
      <c r="D103" s="175">
        <v>18</v>
      </c>
      <c r="E103" s="273">
        <v>80</v>
      </c>
      <c r="F103" s="57">
        <v>20428682.399999999</v>
      </c>
    </row>
    <row r="104" spans="1:6" s="66" customFormat="1" ht="15.75" customHeight="1" x14ac:dyDescent="0.25">
      <c r="A104" s="354"/>
      <c r="B104" s="365"/>
      <c r="C104" s="366"/>
      <c r="D104" s="175">
        <v>19</v>
      </c>
      <c r="E104" s="273">
        <v>40</v>
      </c>
      <c r="F104" s="57">
        <v>14902962</v>
      </c>
    </row>
    <row r="105" spans="1:6" s="183" customFormat="1" x14ac:dyDescent="0.25">
      <c r="A105" s="355"/>
      <c r="B105" s="331"/>
      <c r="C105" s="367" t="s">
        <v>397</v>
      </c>
      <c r="D105" s="368"/>
      <c r="E105" s="176">
        <f>SUM(E103:E104)</f>
        <v>120</v>
      </c>
      <c r="F105" s="177">
        <f>SUM(F103:F104)</f>
        <v>35331644.399999999</v>
      </c>
    </row>
    <row r="106" spans="1:6" s="66" customFormat="1" x14ac:dyDescent="0.25">
      <c r="A106" s="351" t="s">
        <v>420</v>
      </c>
      <c r="B106" s="352"/>
      <c r="C106" s="352"/>
      <c r="D106" s="142"/>
      <c r="E106" s="178">
        <f>SUM(E105)</f>
        <v>120</v>
      </c>
      <c r="F106" s="179">
        <f>SUM(F105)</f>
        <v>35331644.399999999</v>
      </c>
    </row>
    <row r="107" spans="1:6" s="66" customFormat="1" x14ac:dyDescent="0.25">
      <c r="A107" s="353">
        <v>10</v>
      </c>
      <c r="B107" s="313" t="s">
        <v>398</v>
      </c>
      <c r="C107" s="370" t="s">
        <v>358</v>
      </c>
      <c r="D107" s="69" t="s">
        <v>359</v>
      </c>
      <c r="E107" s="158">
        <v>17</v>
      </c>
      <c r="F107" s="56">
        <v>2895680.72</v>
      </c>
    </row>
    <row r="108" spans="1:6" s="66" customFormat="1" x14ac:dyDescent="0.25">
      <c r="A108" s="354"/>
      <c r="B108" s="369"/>
      <c r="C108" s="366"/>
      <c r="D108" s="91" t="s">
        <v>360</v>
      </c>
      <c r="E108" s="273">
        <v>4</v>
      </c>
      <c r="F108" s="56">
        <v>742432.44</v>
      </c>
    </row>
    <row r="109" spans="1:6" s="66" customFormat="1" x14ac:dyDescent="0.25">
      <c r="A109" s="354"/>
      <c r="B109" s="314"/>
      <c r="C109" s="371" t="s">
        <v>361</v>
      </c>
      <c r="D109" s="372"/>
      <c r="E109" s="180">
        <f>SUM(E107:E108)</f>
        <v>21</v>
      </c>
      <c r="F109" s="181">
        <f>SUM(F107:F108)</f>
        <v>3638113.16</v>
      </c>
    </row>
    <row r="110" spans="1:6" s="66" customFormat="1" x14ac:dyDescent="0.25">
      <c r="A110" s="354"/>
      <c r="B110" s="314"/>
      <c r="C110" s="334" t="s">
        <v>319</v>
      </c>
      <c r="D110" s="64" t="s">
        <v>320</v>
      </c>
      <c r="E110" s="182">
        <v>230</v>
      </c>
      <c r="F110" s="56">
        <v>40497291.399999999</v>
      </c>
    </row>
    <row r="111" spans="1:6" s="66" customFormat="1" x14ac:dyDescent="0.25">
      <c r="A111" s="354"/>
      <c r="B111" s="314"/>
      <c r="C111" s="359"/>
      <c r="D111" s="67" t="s">
        <v>321</v>
      </c>
      <c r="E111" s="161">
        <v>120</v>
      </c>
      <c r="F111" s="56">
        <v>29052360</v>
      </c>
    </row>
    <row r="112" spans="1:6" s="66" customFormat="1" ht="23.25" customHeight="1" x14ac:dyDescent="0.25">
      <c r="A112" s="354"/>
      <c r="B112" s="314"/>
      <c r="C112" s="359"/>
      <c r="D112" s="67" t="s">
        <v>322</v>
      </c>
      <c r="E112" s="161">
        <v>30</v>
      </c>
      <c r="F112" s="56">
        <v>9243954.9000000004</v>
      </c>
    </row>
    <row r="113" spans="1:6" s="66" customFormat="1" x14ac:dyDescent="0.25">
      <c r="A113" s="354"/>
      <c r="B113" s="314"/>
      <c r="C113" s="359"/>
      <c r="D113" s="67" t="s">
        <v>323</v>
      </c>
      <c r="E113" s="161">
        <v>150</v>
      </c>
      <c r="F113" s="56">
        <v>23598361.5</v>
      </c>
    </row>
    <row r="114" spans="1:6" s="183" customFormat="1" x14ac:dyDescent="0.25">
      <c r="A114" s="354"/>
      <c r="B114" s="314"/>
      <c r="C114" s="359"/>
      <c r="D114" s="67" t="s">
        <v>324</v>
      </c>
      <c r="E114" s="161">
        <v>40</v>
      </c>
      <c r="F114" s="56">
        <v>8652768</v>
      </c>
    </row>
    <row r="115" spans="1:6" s="183" customFormat="1" x14ac:dyDescent="0.25">
      <c r="A115" s="354"/>
      <c r="B115" s="314"/>
      <c r="C115" s="359"/>
      <c r="D115" s="67" t="s">
        <v>325</v>
      </c>
      <c r="E115" s="161">
        <v>20</v>
      </c>
      <c r="F115" s="56">
        <v>5506299.4000000004</v>
      </c>
    </row>
    <row r="116" spans="1:6" s="183" customFormat="1" x14ac:dyDescent="0.25">
      <c r="A116" s="354"/>
      <c r="B116" s="314"/>
      <c r="C116" s="335"/>
      <c r="D116" s="69" t="s">
        <v>326</v>
      </c>
      <c r="E116" s="158">
        <v>200</v>
      </c>
      <c r="F116" s="56">
        <v>52297354</v>
      </c>
    </row>
    <row r="117" spans="1:6" s="183" customFormat="1" x14ac:dyDescent="0.25">
      <c r="A117" s="354"/>
      <c r="B117" s="314"/>
      <c r="C117" s="373" t="s">
        <v>330</v>
      </c>
      <c r="D117" s="356"/>
      <c r="E117" s="127">
        <f>SUM(E110:E116)</f>
        <v>790</v>
      </c>
      <c r="F117" s="128">
        <f>SUM(F110:F116)</f>
        <v>168848389.19999999</v>
      </c>
    </row>
    <row r="118" spans="1:6" s="183" customFormat="1" x14ac:dyDescent="0.25">
      <c r="A118" s="354"/>
      <c r="B118" s="314"/>
      <c r="C118" s="223" t="s">
        <v>346</v>
      </c>
      <c r="D118" s="132">
        <v>17</v>
      </c>
      <c r="E118" s="273">
        <v>10</v>
      </c>
      <c r="F118" s="56">
        <v>4092899.2</v>
      </c>
    </row>
    <row r="119" spans="1:6" s="183" customFormat="1" x14ac:dyDescent="0.25">
      <c r="A119" s="355"/>
      <c r="B119" s="315"/>
      <c r="C119" s="336" t="s">
        <v>347</v>
      </c>
      <c r="D119" s="337"/>
      <c r="E119" s="184">
        <f>SUM(E118)</f>
        <v>10</v>
      </c>
      <c r="F119" s="185">
        <f>SUM(F118)</f>
        <v>4092899.2</v>
      </c>
    </row>
    <row r="120" spans="1:6" s="183" customFormat="1" x14ac:dyDescent="0.25">
      <c r="A120" s="346" t="s">
        <v>421</v>
      </c>
      <c r="B120" s="346"/>
      <c r="C120" s="346"/>
      <c r="D120" s="186"/>
      <c r="E120" s="187">
        <f>SUM(E119,E117,E109)</f>
        <v>821</v>
      </c>
      <c r="F120" s="188">
        <f>SUM(F119,F117,F109)</f>
        <v>176579401.56</v>
      </c>
    </row>
    <row r="121" spans="1:6" s="183" customFormat="1" ht="15.75" customHeight="1" x14ac:dyDescent="0.25">
      <c r="A121" s="353">
        <v>11</v>
      </c>
      <c r="B121" s="369" t="s">
        <v>399</v>
      </c>
      <c r="C121" s="366" t="s">
        <v>371</v>
      </c>
      <c r="D121" s="139">
        <v>18</v>
      </c>
      <c r="E121" s="273">
        <v>132</v>
      </c>
      <c r="F121" s="57">
        <v>33707325.960000001</v>
      </c>
    </row>
    <row r="122" spans="1:6" s="66" customFormat="1" x14ac:dyDescent="0.25">
      <c r="A122" s="354"/>
      <c r="B122" s="369"/>
      <c r="C122" s="366"/>
      <c r="D122" s="139">
        <v>19</v>
      </c>
      <c r="E122" s="273">
        <v>36</v>
      </c>
      <c r="F122" s="57">
        <v>13412665.800000001</v>
      </c>
    </row>
    <row r="123" spans="1:6" s="66" customFormat="1" ht="15.75" customHeight="1" x14ac:dyDescent="0.25">
      <c r="A123" s="355"/>
      <c r="B123" s="315"/>
      <c r="C123" s="403" t="s">
        <v>372</v>
      </c>
      <c r="D123" s="404"/>
      <c r="E123" s="235">
        <f>SUM(E121:E122)</f>
        <v>168</v>
      </c>
      <c r="F123" s="236">
        <f>SUM(F121:F122)</f>
        <v>47119991.759999998</v>
      </c>
    </row>
    <row r="124" spans="1:6" s="66" customFormat="1" ht="15.75" customHeight="1" x14ac:dyDescent="0.25">
      <c r="A124" s="346" t="s">
        <v>422</v>
      </c>
      <c r="B124" s="346"/>
      <c r="C124" s="346"/>
      <c r="D124" s="346"/>
      <c r="E124" s="178">
        <f>SUM(E123)</f>
        <v>168</v>
      </c>
      <c r="F124" s="179">
        <f>SUM(F123)</f>
        <v>47119991.759999998</v>
      </c>
    </row>
    <row r="125" spans="1:6" s="66" customFormat="1" x14ac:dyDescent="0.25">
      <c r="A125" s="354">
        <v>12</v>
      </c>
      <c r="B125" s="358" t="s">
        <v>400</v>
      </c>
      <c r="C125" s="280" t="s">
        <v>351</v>
      </c>
      <c r="D125" s="189">
        <v>22</v>
      </c>
      <c r="E125" s="148">
        <v>45</v>
      </c>
      <c r="F125" s="56">
        <v>6262463.25</v>
      </c>
    </row>
    <row r="126" spans="1:6" s="66" customFormat="1" x14ac:dyDescent="0.25">
      <c r="A126" s="354"/>
      <c r="B126" s="358"/>
      <c r="C126" s="311" t="s">
        <v>352</v>
      </c>
      <c r="D126" s="312"/>
      <c r="E126" s="190">
        <f>SUM(E125)</f>
        <v>45</v>
      </c>
      <c r="F126" s="191">
        <f>SUM(F125)</f>
        <v>6262463.25</v>
      </c>
    </row>
    <row r="127" spans="1:6" s="66" customFormat="1" x14ac:dyDescent="0.25">
      <c r="A127" s="354"/>
      <c r="B127" s="358"/>
      <c r="C127" s="334" t="s">
        <v>319</v>
      </c>
      <c r="D127" s="64" t="s">
        <v>320</v>
      </c>
      <c r="E127" s="192">
        <v>87</v>
      </c>
      <c r="F127" s="56">
        <v>15318540.66</v>
      </c>
    </row>
    <row r="128" spans="1:6" s="66" customFormat="1" ht="15.75" customHeight="1" x14ac:dyDescent="0.25">
      <c r="A128" s="354"/>
      <c r="B128" s="358"/>
      <c r="C128" s="359"/>
      <c r="D128" s="67" t="s">
        <v>321</v>
      </c>
      <c r="E128" s="192">
        <v>37</v>
      </c>
      <c r="F128" s="56">
        <v>8957811</v>
      </c>
    </row>
    <row r="129" spans="1:6" s="66" customFormat="1" x14ac:dyDescent="0.25">
      <c r="A129" s="354"/>
      <c r="B129" s="358"/>
      <c r="C129" s="359"/>
      <c r="D129" s="67" t="s">
        <v>322</v>
      </c>
      <c r="E129" s="192">
        <v>14</v>
      </c>
      <c r="F129" s="56">
        <v>4313845.62</v>
      </c>
    </row>
    <row r="130" spans="1:6" s="66" customFormat="1" x14ac:dyDescent="0.25">
      <c r="A130" s="354"/>
      <c r="B130" s="358"/>
      <c r="C130" s="359"/>
      <c r="D130" s="67" t="s">
        <v>323</v>
      </c>
      <c r="E130" s="192">
        <v>60</v>
      </c>
      <c r="F130" s="56">
        <v>9439344.5999999996</v>
      </c>
    </row>
    <row r="131" spans="1:6" s="66" customFormat="1" x14ac:dyDescent="0.25">
      <c r="A131" s="354"/>
      <c r="B131" s="358"/>
      <c r="C131" s="359"/>
      <c r="D131" s="67" t="s">
        <v>324</v>
      </c>
      <c r="E131" s="192">
        <v>25</v>
      </c>
      <c r="F131" s="56">
        <v>5407980</v>
      </c>
    </row>
    <row r="132" spans="1:6" s="66" customFormat="1" x14ac:dyDescent="0.25">
      <c r="A132" s="354"/>
      <c r="B132" s="358"/>
      <c r="C132" s="359"/>
      <c r="D132" s="67" t="s">
        <v>325</v>
      </c>
      <c r="E132" s="192">
        <v>7</v>
      </c>
      <c r="F132" s="56">
        <v>1927204.79</v>
      </c>
    </row>
    <row r="133" spans="1:6" s="66" customFormat="1" x14ac:dyDescent="0.25">
      <c r="A133" s="354"/>
      <c r="B133" s="358"/>
      <c r="C133" s="373" t="s">
        <v>330</v>
      </c>
      <c r="D133" s="356"/>
      <c r="E133" s="127">
        <f>SUM(E127:E132)</f>
        <v>230</v>
      </c>
      <c r="F133" s="128">
        <f>SUM(F127:F132)</f>
        <v>45364726.670000002</v>
      </c>
    </row>
    <row r="134" spans="1:6" s="66" customFormat="1" x14ac:dyDescent="0.25">
      <c r="A134" s="346" t="s">
        <v>423</v>
      </c>
      <c r="B134" s="346"/>
      <c r="C134" s="346"/>
      <c r="D134" s="346"/>
      <c r="E134" s="193">
        <f>SUM(E133,E126)</f>
        <v>275</v>
      </c>
      <c r="F134" s="157">
        <f>SUM(F133,F126)</f>
        <v>51627189.920000002</v>
      </c>
    </row>
    <row r="135" spans="1:6" s="66" customFormat="1" x14ac:dyDescent="0.25">
      <c r="A135" s="353">
        <v>13</v>
      </c>
      <c r="B135" s="338" t="s">
        <v>401</v>
      </c>
      <c r="C135" s="224" t="s">
        <v>358</v>
      </c>
      <c r="D135" s="95" t="s">
        <v>359</v>
      </c>
      <c r="E135" s="148">
        <v>2</v>
      </c>
      <c r="F135" s="56">
        <v>340668.32</v>
      </c>
    </row>
    <row r="136" spans="1:6" s="66" customFormat="1" ht="15.75" customHeight="1" x14ac:dyDescent="0.25">
      <c r="A136" s="354"/>
      <c r="B136" s="339"/>
      <c r="C136" s="405" t="s">
        <v>361</v>
      </c>
      <c r="D136" s="406"/>
      <c r="E136" s="190">
        <f>SUM(E135)</f>
        <v>2</v>
      </c>
      <c r="F136" s="191">
        <f>SUM(F135)</f>
        <v>340668.32</v>
      </c>
    </row>
    <row r="137" spans="1:6" s="66" customFormat="1" x14ac:dyDescent="0.25">
      <c r="A137" s="354"/>
      <c r="B137" s="339"/>
      <c r="C137" s="225" t="s">
        <v>351</v>
      </c>
      <c r="D137" s="194">
        <v>20</v>
      </c>
      <c r="E137" s="148">
        <v>9</v>
      </c>
      <c r="F137" s="56">
        <v>1186598.43</v>
      </c>
    </row>
    <row r="138" spans="1:6" s="66" customFormat="1" x14ac:dyDescent="0.25">
      <c r="A138" s="354"/>
      <c r="B138" s="339"/>
      <c r="C138" s="405" t="s">
        <v>352</v>
      </c>
      <c r="D138" s="406"/>
      <c r="E138" s="190">
        <f>SUM(E137)</f>
        <v>9</v>
      </c>
      <c r="F138" s="191">
        <f>SUM(F137)</f>
        <v>1186598.43</v>
      </c>
    </row>
    <row r="139" spans="1:6" s="66" customFormat="1" x14ac:dyDescent="0.25">
      <c r="A139" s="354"/>
      <c r="B139" s="339"/>
      <c r="C139" s="276" t="s">
        <v>353</v>
      </c>
      <c r="D139" s="151" t="s">
        <v>355</v>
      </c>
      <c r="E139" s="195">
        <v>50</v>
      </c>
      <c r="F139" s="56">
        <v>7568064</v>
      </c>
    </row>
    <row r="140" spans="1:6" s="66" customFormat="1" x14ac:dyDescent="0.25">
      <c r="A140" s="355"/>
      <c r="B140" s="341"/>
      <c r="C140" s="343" t="s">
        <v>357</v>
      </c>
      <c r="D140" s="343"/>
      <c r="E140" s="146">
        <f>SUM(E139)</f>
        <v>50</v>
      </c>
      <c r="F140" s="147">
        <f>SUM(F139)</f>
        <v>7568064</v>
      </c>
    </row>
    <row r="141" spans="1:6" s="66" customFormat="1" x14ac:dyDescent="0.25">
      <c r="A141" s="388" t="s">
        <v>424</v>
      </c>
      <c r="B141" s="389"/>
      <c r="C141" s="389"/>
      <c r="D141" s="390"/>
      <c r="E141" s="196">
        <f>SUM(E140,E138,E136)</f>
        <v>61</v>
      </c>
      <c r="F141" s="197">
        <f>SUM(F140,F138,F136)</f>
        <v>9095330.75</v>
      </c>
    </row>
    <row r="142" spans="1:6" s="66" customFormat="1" x14ac:dyDescent="0.25">
      <c r="A142" s="353">
        <v>14</v>
      </c>
      <c r="B142" s="313" t="s">
        <v>406</v>
      </c>
      <c r="C142" s="366" t="s">
        <v>353</v>
      </c>
      <c r="D142" s="92" t="s">
        <v>354</v>
      </c>
      <c r="E142" s="273">
        <v>10</v>
      </c>
      <c r="F142" s="57">
        <v>1423268.9</v>
      </c>
    </row>
    <row r="143" spans="1:6" s="66" customFormat="1" x14ac:dyDescent="0.25">
      <c r="A143" s="354"/>
      <c r="B143" s="314"/>
      <c r="C143" s="391"/>
      <c r="D143" s="91" t="s">
        <v>355</v>
      </c>
      <c r="E143" s="273">
        <v>10</v>
      </c>
      <c r="F143" s="57">
        <v>1513612.8</v>
      </c>
    </row>
    <row r="144" spans="1:6" s="66" customFormat="1" x14ac:dyDescent="0.25">
      <c r="A144" s="354"/>
      <c r="B144" s="314"/>
      <c r="C144" s="392" t="s">
        <v>357</v>
      </c>
      <c r="D144" s="392"/>
      <c r="E144" s="205">
        <f>SUM(E142:E143)</f>
        <v>20</v>
      </c>
      <c r="F144" s="166">
        <f>SUM(F142:F143)</f>
        <v>2936881.7</v>
      </c>
    </row>
    <row r="145" spans="1:6" s="66" customFormat="1" x14ac:dyDescent="0.25">
      <c r="A145" s="354"/>
      <c r="B145" s="314"/>
      <c r="C145" s="226" t="s">
        <v>351</v>
      </c>
      <c r="D145" s="171">
        <v>20</v>
      </c>
      <c r="E145" s="169">
        <v>10</v>
      </c>
      <c r="F145" s="56">
        <v>1318442.7</v>
      </c>
    </row>
    <row r="146" spans="1:6" s="66" customFormat="1" x14ac:dyDescent="0.25">
      <c r="A146" s="354"/>
      <c r="B146" s="314"/>
      <c r="C146" s="373" t="s">
        <v>352</v>
      </c>
      <c r="D146" s="356"/>
      <c r="E146" s="165">
        <f>SUM(E145)</f>
        <v>10</v>
      </c>
      <c r="F146" s="206">
        <f>SUM(F145)</f>
        <v>1318442.7</v>
      </c>
    </row>
    <row r="147" spans="1:6" s="66" customFormat="1" x14ac:dyDescent="0.25">
      <c r="A147" s="354"/>
      <c r="B147" s="369"/>
      <c r="C147" s="393" t="s">
        <v>371</v>
      </c>
      <c r="D147" s="133">
        <v>18</v>
      </c>
      <c r="E147" s="273">
        <v>30</v>
      </c>
      <c r="F147" s="57">
        <v>7660755.9000000004</v>
      </c>
    </row>
    <row r="148" spans="1:6" s="66" customFormat="1" x14ac:dyDescent="0.25">
      <c r="A148" s="354"/>
      <c r="B148" s="369"/>
      <c r="C148" s="393"/>
      <c r="D148" s="133">
        <v>19</v>
      </c>
      <c r="E148" s="273">
        <v>20</v>
      </c>
      <c r="F148" s="57">
        <v>7451481</v>
      </c>
    </row>
    <row r="149" spans="1:6" s="66" customFormat="1" ht="15.75" customHeight="1" x14ac:dyDescent="0.25">
      <c r="A149" s="354"/>
      <c r="B149" s="314"/>
      <c r="C149" s="404" t="s">
        <v>372</v>
      </c>
      <c r="D149" s="404"/>
      <c r="E149" s="176">
        <f>SUM(E147:E148)</f>
        <v>50</v>
      </c>
      <c r="F149" s="177">
        <f>SUM(F147:F148)</f>
        <v>15112236.9</v>
      </c>
    </row>
    <row r="150" spans="1:6" s="66" customFormat="1" x14ac:dyDescent="0.25">
      <c r="A150" s="354"/>
      <c r="B150" s="314"/>
      <c r="C150" s="394" t="s">
        <v>319</v>
      </c>
      <c r="D150" s="64" t="s">
        <v>320</v>
      </c>
      <c r="E150" s="207">
        <v>205</v>
      </c>
      <c r="F150" s="56">
        <v>36095411.899999999</v>
      </c>
    </row>
    <row r="151" spans="1:6" s="66" customFormat="1" ht="15.75" customHeight="1" x14ac:dyDescent="0.25">
      <c r="A151" s="354"/>
      <c r="B151" s="314"/>
      <c r="C151" s="394"/>
      <c r="D151" s="67" t="s">
        <v>321</v>
      </c>
      <c r="E151" s="158">
        <v>45</v>
      </c>
      <c r="F151" s="56">
        <v>10894635</v>
      </c>
    </row>
    <row r="152" spans="1:6" s="66" customFormat="1" x14ac:dyDescent="0.25">
      <c r="A152" s="354"/>
      <c r="B152" s="314"/>
      <c r="C152" s="394"/>
      <c r="D152" s="67" t="s">
        <v>322</v>
      </c>
      <c r="E152" s="158">
        <v>10</v>
      </c>
      <c r="F152" s="56">
        <v>3081318.3</v>
      </c>
    </row>
    <row r="153" spans="1:6" s="66" customFormat="1" x14ac:dyDescent="0.25">
      <c r="A153" s="354"/>
      <c r="B153" s="314"/>
      <c r="C153" s="394"/>
      <c r="D153" s="67" t="s">
        <v>323</v>
      </c>
      <c r="E153" s="158">
        <v>115</v>
      </c>
      <c r="F153" s="56">
        <v>18092077.149999999</v>
      </c>
    </row>
    <row r="154" spans="1:6" s="66" customFormat="1" x14ac:dyDescent="0.25">
      <c r="A154" s="354"/>
      <c r="B154" s="314"/>
      <c r="C154" s="394"/>
      <c r="D154" s="67" t="s">
        <v>324</v>
      </c>
      <c r="E154" s="158">
        <v>36</v>
      </c>
      <c r="F154" s="56">
        <v>7787491.2000000002</v>
      </c>
    </row>
    <row r="155" spans="1:6" s="66" customFormat="1" x14ac:dyDescent="0.25">
      <c r="A155" s="354"/>
      <c r="B155" s="314"/>
      <c r="C155" s="394"/>
      <c r="D155" s="67" t="s">
        <v>325</v>
      </c>
      <c r="E155" s="158">
        <v>10</v>
      </c>
      <c r="F155" s="56">
        <v>2753149.7</v>
      </c>
    </row>
    <row r="156" spans="1:6" s="66" customFormat="1" x14ac:dyDescent="0.25">
      <c r="A156" s="354"/>
      <c r="B156" s="369"/>
      <c r="C156" s="366"/>
      <c r="D156" s="92" t="s">
        <v>326</v>
      </c>
      <c r="E156" s="273">
        <v>84</v>
      </c>
      <c r="F156" s="56">
        <v>21964888.68</v>
      </c>
    </row>
    <row r="157" spans="1:6" s="66" customFormat="1" x14ac:dyDescent="0.25">
      <c r="A157" s="354"/>
      <c r="B157" s="314"/>
      <c r="C157" s="395" t="s">
        <v>330</v>
      </c>
      <c r="D157" s="396"/>
      <c r="E157" s="208">
        <f>SUM(E150:E156)</f>
        <v>505</v>
      </c>
      <c r="F157" s="209">
        <f>SUM(F150:F156)</f>
        <v>100668971.93000001</v>
      </c>
    </row>
    <row r="158" spans="1:6" s="66" customFormat="1" x14ac:dyDescent="0.25">
      <c r="A158" s="346" t="s">
        <v>425</v>
      </c>
      <c r="B158" s="346"/>
      <c r="C158" s="346"/>
      <c r="D158" s="346"/>
      <c r="E158" s="239">
        <f>SUM(E157,E149,E146,E144)</f>
        <v>585</v>
      </c>
      <c r="F158" s="210">
        <f>SUM(F157,F149,F146,F144)</f>
        <v>120036533.23</v>
      </c>
    </row>
    <row r="159" spans="1:6" s="66" customFormat="1" x14ac:dyDescent="0.25">
      <c r="A159" s="353">
        <v>15</v>
      </c>
      <c r="B159" s="330" t="s">
        <v>407</v>
      </c>
      <c r="C159" s="397" t="s">
        <v>319</v>
      </c>
      <c r="D159" s="64" t="s">
        <v>320</v>
      </c>
      <c r="E159" s="192">
        <v>240</v>
      </c>
      <c r="F159" s="56">
        <v>42258043.200000003</v>
      </c>
    </row>
    <row r="160" spans="1:6" s="66" customFormat="1" x14ac:dyDescent="0.25">
      <c r="A160" s="354"/>
      <c r="B160" s="330"/>
      <c r="C160" s="397"/>
      <c r="D160" s="67" t="s">
        <v>321</v>
      </c>
      <c r="E160" s="192">
        <v>79</v>
      </c>
      <c r="F160" s="56">
        <v>19126137</v>
      </c>
    </row>
    <row r="161" spans="1:6" x14ac:dyDescent="0.25">
      <c r="A161" s="354"/>
      <c r="B161" s="330"/>
      <c r="C161" s="397"/>
      <c r="D161" s="67" t="s">
        <v>322</v>
      </c>
      <c r="E161" s="192">
        <v>19</v>
      </c>
      <c r="F161" s="56">
        <v>5854504.7699999996</v>
      </c>
    </row>
    <row r="162" spans="1:6" x14ac:dyDescent="0.25">
      <c r="A162" s="354"/>
      <c r="B162" s="330"/>
      <c r="C162" s="397"/>
      <c r="D162" s="67" t="s">
        <v>323</v>
      </c>
      <c r="E162" s="192">
        <v>109</v>
      </c>
      <c r="F162" s="56">
        <v>17148142.690000001</v>
      </c>
    </row>
    <row r="163" spans="1:6" x14ac:dyDescent="0.25">
      <c r="A163" s="354"/>
      <c r="B163" s="330"/>
      <c r="C163" s="397"/>
      <c r="D163" s="67" t="s">
        <v>324</v>
      </c>
      <c r="E163" s="192">
        <v>42</v>
      </c>
      <c r="F163" s="56">
        <v>9085406.4000000004</v>
      </c>
    </row>
    <row r="164" spans="1:6" x14ac:dyDescent="0.25">
      <c r="A164" s="354"/>
      <c r="B164" s="330"/>
      <c r="C164" s="397"/>
      <c r="D164" s="67" t="s">
        <v>325</v>
      </c>
      <c r="E164" s="211">
        <v>11</v>
      </c>
      <c r="F164" s="56">
        <v>3028464.67</v>
      </c>
    </row>
    <row r="165" spans="1:6" x14ac:dyDescent="0.25">
      <c r="A165" s="354"/>
      <c r="B165" s="365"/>
      <c r="C165" s="317"/>
      <c r="D165" s="92" t="s">
        <v>326</v>
      </c>
      <c r="E165" s="60">
        <v>100</v>
      </c>
      <c r="F165" s="56">
        <v>26148677</v>
      </c>
    </row>
    <row r="166" spans="1:6" x14ac:dyDescent="0.25">
      <c r="A166" s="355"/>
      <c r="B166" s="331"/>
      <c r="C166" s="212" t="s">
        <v>330</v>
      </c>
      <c r="D166" s="213"/>
      <c r="E166" s="214">
        <v>600</v>
      </c>
      <c r="F166" s="164">
        <v>122649375.73</v>
      </c>
    </row>
    <row r="167" spans="1:6" x14ac:dyDescent="0.25">
      <c r="A167" s="351" t="s">
        <v>426</v>
      </c>
      <c r="B167" s="352"/>
      <c r="C167" s="352"/>
      <c r="D167" s="215"/>
      <c r="E167" s="216">
        <v>600</v>
      </c>
      <c r="F167" s="217">
        <v>122649375.73</v>
      </c>
    </row>
    <row r="168" spans="1:6" x14ac:dyDescent="0.25">
      <c r="A168" s="398" t="s">
        <v>427</v>
      </c>
      <c r="B168" s="398"/>
      <c r="C168" s="398"/>
      <c r="D168" s="240"/>
      <c r="E168" s="241">
        <f>E45+E62+E65+E69+E73+E82+E91+E102+E106+E120+E124+E134+E141+E158+E167</f>
        <v>11882</v>
      </c>
      <c r="F168" s="242">
        <f>F45+F62+F65+F69+F73+F82+F91+F102+F106+F120+F124+F134+F141+F158+F167</f>
        <v>1946703811.8199999</v>
      </c>
    </row>
    <row r="169" spans="1:6" x14ac:dyDescent="0.25">
      <c r="A169" s="399" t="s">
        <v>316</v>
      </c>
      <c r="B169" s="400"/>
      <c r="C169" s="400"/>
      <c r="D169" s="401"/>
      <c r="E169" s="243">
        <v>1100</v>
      </c>
      <c r="F169" s="244">
        <v>168500000</v>
      </c>
    </row>
    <row r="170" spans="1:6" x14ac:dyDescent="0.25">
      <c r="A170" s="219" t="s">
        <v>428</v>
      </c>
      <c r="E170" s="245">
        <f>E169+E168</f>
        <v>12982</v>
      </c>
      <c r="F170" s="220">
        <f>F169+F168</f>
        <v>2115203811.8199999</v>
      </c>
    </row>
  </sheetData>
  <mergeCells count="114">
    <mergeCell ref="A158:D158"/>
    <mergeCell ref="A159:A166"/>
    <mergeCell ref="B159:B166"/>
    <mergeCell ref="C159:C165"/>
    <mergeCell ref="A167:C167"/>
    <mergeCell ref="A168:C168"/>
    <mergeCell ref="A169:D169"/>
    <mergeCell ref="A2:F2"/>
    <mergeCell ref="A121:A123"/>
    <mergeCell ref="B121:B123"/>
    <mergeCell ref="C121:C122"/>
    <mergeCell ref="C123:D123"/>
    <mergeCell ref="A124:D124"/>
    <mergeCell ref="A125:A133"/>
    <mergeCell ref="B125:B133"/>
    <mergeCell ref="C127:C132"/>
    <mergeCell ref="C133:D133"/>
    <mergeCell ref="C88:C89"/>
    <mergeCell ref="C90:D90"/>
    <mergeCell ref="C93:D93"/>
    <mergeCell ref="A102:C102"/>
    <mergeCell ref="C149:D149"/>
    <mergeCell ref="C138:D138"/>
    <mergeCell ref="C136:D136"/>
    <mergeCell ref="A134:D134"/>
    <mergeCell ref="A135:A140"/>
    <mergeCell ref="B135:B140"/>
    <mergeCell ref="C140:D140"/>
    <mergeCell ref="A141:D141"/>
    <mergeCell ref="A142:A157"/>
    <mergeCell ref="B142:B157"/>
    <mergeCell ref="C142:C143"/>
    <mergeCell ref="C144:D144"/>
    <mergeCell ref="C146:D146"/>
    <mergeCell ref="C147:C148"/>
    <mergeCell ref="C150:C156"/>
    <mergeCell ref="C157:D157"/>
    <mergeCell ref="A3:A4"/>
    <mergeCell ref="B3:B4"/>
    <mergeCell ref="C3:C4"/>
    <mergeCell ref="D3:D4"/>
    <mergeCell ref="A5:A44"/>
    <mergeCell ref="A45:D45"/>
    <mergeCell ref="A46:A61"/>
    <mergeCell ref="A62:D62"/>
    <mergeCell ref="A63:A64"/>
    <mergeCell ref="B5:B44"/>
    <mergeCell ref="C5:C14"/>
    <mergeCell ref="C15:D15"/>
    <mergeCell ref="C16:C17"/>
    <mergeCell ref="C18:D18"/>
    <mergeCell ref="C21:C22"/>
    <mergeCell ref="C23:D23"/>
    <mergeCell ref="C24:C25"/>
    <mergeCell ref="C26:D26"/>
    <mergeCell ref="C27:C29"/>
    <mergeCell ref="C30:D30"/>
    <mergeCell ref="C33:C34"/>
    <mergeCell ref="C35:D35"/>
    <mergeCell ref="C36:C38"/>
    <mergeCell ref="B46:B61"/>
    <mergeCell ref="A103:A105"/>
    <mergeCell ref="B103:B105"/>
    <mergeCell ref="C103:C104"/>
    <mergeCell ref="C105:D105"/>
    <mergeCell ref="A106:C106"/>
    <mergeCell ref="A107:A119"/>
    <mergeCell ref="B107:B119"/>
    <mergeCell ref="C107:C108"/>
    <mergeCell ref="C109:D109"/>
    <mergeCell ref="C110:C116"/>
    <mergeCell ref="C117:D117"/>
    <mergeCell ref="C119:D119"/>
    <mergeCell ref="C81:D81"/>
    <mergeCell ref="A73:C73"/>
    <mergeCell ref="A65:C65"/>
    <mergeCell ref="A69:C69"/>
    <mergeCell ref="A66:A68"/>
    <mergeCell ref="C95:D95"/>
    <mergeCell ref="C97:D97"/>
    <mergeCell ref="B83:B90"/>
    <mergeCell ref="C83:C86"/>
    <mergeCell ref="C87:D87"/>
    <mergeCell ref="A70:A72"/>
    <mergeCell ref="A74:A81"/>
    <mergeCell ref="A82:C82"/>
    <mergeCell ref="A83:A90"/>
    <mergeCell ref="A91:C91"/>
    <mergeCell ref="A92:A101"/>
    <mergeCell ref="B92:B101"/>
    <mergeCell ref="D1:F1"/>
    <mergeCell ref="C32:D32"/>
    <mergeCell ref="C126:D126"/>
    <mergeCell ref="C20:D20"/>
    <mergeCell ref="B70:B72"/>
    <mergeCell ref="C46:C47"/>
    <mergeCell ref="C51:C52"/>
    <mergeCell ref="C54:C55"/>
    <mergeCell ref="C57:C58"/>
    <mergeCell ref="B63:B64"/>
    <mergeCell ref="C44:D44"/>
    <mergeCell ref="C39:D39"/>
    <mergeCell ref="C40:C41"/>
    <mergeCell ref="C42:D42"/>
    <mergeCell ref="B66:B68"/>
    <mergeCell ref="C66:C67"/>
    <mergeCell ref="C70:C71"/>
    <mergeCell ref="C72:D72"/>
    <mergeCell ref="B74:B81"/>
    <mergeCell ref="C75:D75"/>
    <mergeCell ref="C76:C77"/>
    <mergeCell ref="A120:C120"/>
    <mergeCell ref="C78:D78"/>
    <mergeCell ref="C79:C80"/>
  </mergeCells>
  <pageMargins left="0.7" right="0.7" top="0.75" bottom="0.75" header="0.3" footer="0.3"/>
  <pageSetup paperSize="9" scale="67" orientation="portrait" r:id="rId1"/>
  <rowBreaks count="1" manualBreakCount="1">
    <brk id="6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62"/>
  <sheetViews>
    <sheetView view="pageBreakPreview" zoomScale="86" zoomScaleNormal="100" zoomScaleSheetLayoutView="86" workbookViewId="0">
      <pane xSplit="4" ySplit="4" topLeftCell="E76" activePane="bottomRight" state="frozen"/>
      <selection pane="topRight" activeCell="E1" sqref="E1"/>
      <selection pane="bottomLeft" activeCell="A5" sqref="A5"/>
      <selection pane="bottomRight" activeCell="F167" sqref="F167"/>
    </sheetView>
  </sheetViews>
  <sheetFormatPr defaultRowHeight="15" x14ac:dyDescent="0.25"/>
  <cols>
    <col min="1" max="1" width="4.28515625" style="38" hidden="1" customWidth="1"/>
    <col min="2" max="2" width="4.5703125" style="39" customWidth="1"/>
    <col min="3" max="3" width="10.42578125" style="38" customWidth="1"/>
    <col min="4" max="4" width="28.140625" style="53" customWidth="1"/>
    <col min="5" max="5" width="9.85546875" style="262" customWidth="1"/>
    <col min="6" max="6" width="15.140625" style="262" customWidth="1"/>
    <col min="7" max="7" width="9.85546875" style="262" customWidth="1"/>
    <col min="8" max="8" width="16.140625" style="262" customWidth="1"/>
    <col min="9" max="9" width="11.28515625" style="262" customWidth="1"/>
    <col min="10" max="10" width="12.5703125" style="262" customWidth="1"/>
    <col min="11" max="11" width="10.28515625" style="262" customWidth="1"/>
    <col min="12" max="12" width="13.7109375" style="262" customWidth="1"/>
    <col min="13" max="13" width="9.140625" style="257"/>
  </cols>
  <sheetData>
    <row r="1" spans="1:12" ht="39.75" customHeight="1" x14ac:dyDescent="0.25">
      <c r="D1" s="1"/>
      <c r="E1" s="1"/>
      <c r="F1" s="1"/>
      <c r="G1" s="3"/>
      <c r="H1" s="3"/>
      <c r="I1" s="3"/>
      <c r="J1" s="306" t="s">
        <v>453</v>
      </c>
      <c r="K1" s="306"/>
      <c r="L1" s="306"/>
    </row>
    <row r="2" spans="1:12" ht="54.75" customHeight="1" x14ac:dyDescent="0.3">
      <c r="C2" s="413" t="s">
        <v>462</v>
      </c>
      <c r="D2" s="413"/>
      <c r="E2" s="413"/>
      <c r="F2" s="413"/>
      <c r="G2" s="413"/>
      <c r="H2" s="413"/>
      <c r="I2" s="413"/>
      <c r="J2" s="413"/>
      <c r="K2" s="413"/>
      <c r="L2" s="413"/>
    </row>
    <row r="3" spans="1:12" ht="41.25" customHeight="1" x14ac:dyDescent="0.25">
      <c r="A3" s="418" t="s">
        <v>82</v>
      </c>
      <c r="B3" s="416" t="s">
        <v>81</v>
      </c>
      <c r="C3" s="414" t="s">
        <v>99</v>
      </c>
      <c r="D3" s="414" t="s">
        <v>100</v>
      </c>
      <c r="E3" s="410" t="s">
        <v>430</v>
      </c>
      <c r="F3" s="410"/>
      <c r="G3" s="410" t="s">
        <v>435</v>
      </c>
      <c r="H3" s="410"/>
      <c r="I3" s="410" t="s">
        <v>433</v>
      </c>
      <c r="J3" s="410"/>
      <c r="K3" s="411" t="s">
        <v>434</v>
      </c>
      <c r="L3" s="412"/>
    </row>
    <row r="4" spans="1:12" x14ac:dyDescent="0.25">
      <c r="A4" s="418"/>
      <c r="B4" s="417"/>
      <c r="C4" s="415"/>
      <c r="D4" s="415"/>
      <c r="E4" s="18" t="s">
        <v>0</v>
      </c>
      <c r="F4" s="19" t="s">
        <v>1</v>
      </c>
      <c r="G4" s="18" t="s">
        <v>0</v>
      </c>
      <c r="H4" s="19" t="s">
        <v>1</v>
      </c>
      <c r="I4" s="18" t="s">
        <v>0</v>
      </c>
      <c r="J4" s="19" t="s">
        <v>1</v>
      </c>
      <c r="K4" s="19" t="s">
        <v>0</v>
      </c>
      <c r="L4" s="19" t="s">
        <v>1</v>
      </c>
    </row>
    <row r="5" spans="1:12" x14ac:dyDescent="0.25">
      <c r="A5" s="42">
        <v>1</v>
      </c>
      <c r="B5" s="20">
        <v>1</v>
      </c>
      <c r="C5" s="43" t="s">
        <v>3</v>
      </c>
      <c r="D5" s="44" t="s">
        <v>101</v>
      </c>
      <c r="E5" s="7">
        <v>19504</v>
      </c>
      <c r="F5" s="7">
        <v>925215534</v>
      </c>
      <c r="G5" s="7">
        <v>577</v>
      </c>
      <c r="H5" s="7">
        <v>61497977</v>
      </c>
      <c r="I5" s="7">
        <v>800</v>
      </c>
      <c r="J5" s="7">
        <v>39332477</v>
      </c>
      <c r="K5" s="7"/>
      <c r="L5" s="7"/>
    </row>
    <row r="6" spans="1:12" x14ac:dyDescent="0.25">
      <c r="A6" s="42">
        <v>2</v>
      </c>
      <c r="B6" s="20">
        <v>2</v>
      </c>
      <c r="C6" s="43" t="s">
        <v>4</v>
      </c>
      <c r="D6" s="44" t="s">
        <v>102</v>
      </c>
      <c r="E6" s="7">
        <v>17799</v>
      </c>
      <c r="F6" s="7">
        <v>596270438</v>
      </c>
      <c r="G6" s="7">
        <v>104</v>
      </c>
      <c r="H6" s="7">
        <v>5240265</v>
      </c>
      <c r="I6" s="6"/>
      <c r="J6" s="6"/>
      <c r="K6" s="7">
        <v>5000</v>
      </c>
      <c r="L6" s="7">
        <v>162227339</v>
      </c>
    </row>
    <row r="7" spans="1:12" x14ac:dyDescent="0.25">
      <c r="A7" s="42">
        <v>3</v>
      </c>
      <c r="B7" s="20">
        <v>3</v>
      </c>
      <c r="C7" s="20">
        <v>560220</v>
      </c>
      <c r="D7" s="44" t="s">
        <v>103</v>
      </c>
      <c r="E7" s="7">
        <v>12789</v>
      </c>
      <c r="F7" s="7">
        <v>371194786</v>
      </c>
      <c r="G7" s="7"/>
      <c r="H7" s="7"/>
      <c r="I7" s="6"/>
      <c r="J7" s="6"/>
      <c r="K7" s="7"/>
      <c r="L7" s="7"/>
    </row>
    <row r="8" spans="1:12" ht="13.5" customHeight="1" x14ac:dyDescent="0.25">
      <c r="A8" s="42">
        <v>4</v>
      </c>
      <c r="B8" s="20">
        <v>4</v>
      </c>
      <c r="C8" s="43" t="s">
        <v>5</v>
      </c>
      <c r="D8" s="44" t="s">
        <v>104</v>
      </c>
      <c r="E8" s="7"/>
      <c r="F8" s="7"/>
      <c r="G8" s="7"/>
      <c r="H8" s="7"/>
      <c r="I8" s="7">
        <v>4231</v>
      </c>
      <c r="J8" s="7">
        <v>136555316</v>
      </c>
      <c r="K8" s="7"/>
      <c r="L8" s="7"/>
    </row>
    <row r="9" spans="1:12" hidden="1" x14ac:dyDescent="0.25">
      <c r="A9" s="42">
        <v>5</v>
      </c>
      <c r="B9" s="20">
        <v>5</v>
      </c>
      <c r="C9" s="43" t="s">
        <v>105</v>
      </c>
      <c r="D9" s="44" t="s">
        <v>106</v>
      </c>
      <c r="E9" s="7"/>
      <c r="F9" s="7"/>
      <c r="G9" s="7"/>
      <c r="H9" s="7"/>
      <c r="I9" s="6"/>
      <c r="J9" s="6"/>
      <c r="K9" s="7"/>
      <c r="L9" s="7"/>
    </row>
    <row r="10" spans="1:12" x14ac:dyDescent="0.25">
      <c r="A10" s="42">
        <v>6</v>
      </c>
      <c r="B10" s="20">
        <v>6</v>
      </c>
      <c r="C10" s="43" t="s">
        <v>6</v>
      </c>
      <c r="D10" s="44" t="s">
        <v>107</v>
      </c>
      <c r="E10" s="7">
        <v>1560</v>
      </c>
      <c r="F10" s="7">
        <v>63311494</v>
      </c>
      <c r="G10" s="7">
        <v>8247</v>
      </c>
      <c r="H10" s="7">
        <v>965304108</v>
      </c>
      <c r="I10" s="6"/>
      <c r="J10" s="6"/>
      <c r="K10" s="7"/>
      <c r="L10" s="7"/>
    </row>
    <row r="11" spans="1:12" x14ac:dyDescent="0.25">
      <c r="A11" s="42">
        <v>7</v>
      </c>
      <c r="B11" s="20">
        <v>7</v>
      </c>
      <c r="C11" s="43" t="s">
        <v>7</v>
      </c>
      <c r="D11" s="44" t="s">
        <v>108</v>
      </c>
      <c r="E11" s="7">
        <v>287</v>
      </c>
      <c r="F11" s="7">
        <v>7724141</v>
      </c>
      <c r="G11" s="30">
        <v>5484</v>
      </c>
      <c r="H11" s="30">
        <v>679867029</v>
      </c>
      <c r="I11" s="29"/>
      <c r="J11" s="29"/>
      <c r="K11" s="30"/>
      <c r="L11" s="30"/>
    </row>
    <row r="12" spans="1:12" ht="14.25" customHeight="1" x14ac:dyDescent="0.25">
      <c r="A12" s="42">
        <v>8</v>
      </c>
      <c r="B12" s="20">
        <v>8</v>
      </c>
      <c r="C12" s="43" t="s">
        <v>8</v>
      </c>
      <c r="D12" s="44" t="s">
        <v>109</v>
      </c>
      <c r="E12" s="7">
        <v>1328</v>
      </c>
      <c r="F12" s="7">
        <v>30944317</v>
      </c>
      <c r="G12" s="7"/>
      <c r="H12" s="7"/>
      <c r="I12" s="6"/>
      <c r="J12" s="6"/>
      <c r="K12" s="7"/>
      <c r="L12" s="7"/>
    </row>
    <row r="13" spans="1:12" ht="25.5" hidden="1" x14ac:dyDescent="0.25">
      <c r="A13" s="42">
        <v>9</v>
      </c>
      <c r="B13" s="20">
        <v>9</v>
      </c>
      <c r="C13" s="43" t="s">
        <v>9</v>
      </c>
      <c r="D13" s="44" t="s">
        <v>110</v>
      </c>
      <c r="E13" s="7"/>
      <c r="F13" s="7"/>
      <c r="G13" s="6"/>
      <c r="H13" s="6"/>
      <c r="I13" s="6"/>
      <c r="J13" s="6"/>
      <c r="K13" s="6"/>
      <c r="L13" s="6"/>
    </row>
    <row r="14" spans="1:12" ht="45" customHeight="1" x14ac:dyDescent="0.25">
      <c r="A14" s="42">
        <v>10</v>
      </c>
      <c r="B14" s="20">
        <v>10</v>
      </c>
      <c r="C14" s="43" t="s">
        <v>10</v>
      </c>
      <c r="D14" s="44" t="s">
        <v>111</v>
      </c>
      <c r="E14" s="7">
        <v>698</v>
      </c>
      <c r="F14" s="7">
        <v>30983165</v>
      </c>
      <c r="G14" s="7"/>
      <c r="H14" s="7"/>
      <c r="I14" s="6"/>
      <c r="J14" s="6"/>
      <c r="K14" s="7"/>
      <c r="L14" s="7"/>
    </row>
    <row r="15" spans="1:12" x14ac:dyDescent="0.25">
      <c r="A15" s="42">
        <v>11</v>
      </c>
      <c r="B15" s="20">
        <v>12</v>
      </c>
      <c r="C15" s="43" t="s">
        <v>11</v>
      </c>
      <c r="D15" s="44" t="s">
        <v>112</v>
      </c>
      <c r="E15" s="7">
        <v>18844</v>
      </c>
      <c r="F15" s="7">
        <v>478756054</v>
      </c>
      <c r="G15" s="7"/>
      <c r="H15" s="7"/>
      <c r="I15" s="6"/>
      <c r="J15" s="6"/>
      <c r="K15" s="7"/>
      <c r="L15" s="7"/>
    </row>
    <row r="16" spans="1:12" x14ac:dyDescent="0.25">
      <c r="A16" s="42">
        <v>12</v>
      </c>
      <c r="B16" s="20">
        <v>13</v>
      </c>
      <c r="C16" s="43" t="s">
        <v>12</v>
      </c>
      <c r="D16" s="44" t="s">
        <v>113</v>
      </c>
      <c r="E16" s="7">
        <v>5578</v>
      </c>
      <c r="F16" s="7">
        <v>118685073</v>
      </c>
      <c r="G16" s="7"/>
      <c r="H16" s="7"/>
      <c r="I16" s="6"/>
      <c r="J16" s="6"/>
      <c r="K16" s="7">
        <v>2980</v>
      </c>
      <c r="L16" s="7">
        <v>75428842</v>
      </c>
    </row>
    <row r="17" spans="1:12" x14ac:dyDescent="0.25">
      <c r="A17" s="42">
        <v>13</v>
      </c>
      <c r="B17" s="20">
        <v>14</v>
      </c>
      <c r="C17" s="43" t="s">
        <v>13</v>
      </c>
      <c r="D17" s="44" t="s">
        <v>114</v>
      </c>
      <c r="E17" s="7">
        <v>261</v>
      </c>
      <c r="F17" s="7">
        <v>5472643</v>
      </c>
      <c r="G17" s="6"/>
      <c r="H17" s="6"/>
      <c r="I17" s="6"/>
      <c r="J17" s="6"/>
      <c r="K17" s="6"/>
      <c r="L17" s="6"/>
    </row>
    <row r="18" spans="1:12" x14ac:dyDescent="0.25">
      <c r="A18" s="42">
        <v>14</v>
      </c>
      <c r="B18" s="20">
        <v>15</v>
      </c>
      <c r="C18" s="43">
        <v>560020</v>
      </c>
      <c r="D18" s="44" t="s">
        <v>115</v>
      </c>
      <c r="E18" s="7">
        <v>3913</v>
      </c>
      <c r="F18" s="7">
        <v>222443427</v>
      </c>
      <c r="G18" s="7"/>
      <c r="H18" s="7"/>
      <c r="I18" s="6"/>
      <c r="J18" s="6"/>
      <c r="K18" s="7"/>
      <c r="L18" s="7"/>
    </row>
    <row r="19" spans="1:12" hidden="1" x14ac:dyDescent="0.25">
      <c r="A19" s="42">
        <v>15</v>
      </c>
      <c r="B19" s="20">
        <v>16</v>
      </c>
      <c r="C19" s="43">
        <v>560021</v>
      </c>
      <c r="D19" s="44" t="s">
        <v>116</v>
      </c>
      <c r="E19" s="7"/>
      <c r="F19" s="7"/>
      <c r="G19" s="7"/>
      <c r="H19" s="7"/>
      <c r="I19" s="6"/>
      <c r="J19" s="6"/>
      <c r="K19" s="7"/>
      <c r="L19" s="7"/>
    </row>
    <row r="20" spans="1:12" x14ac:dyDescent="0.25">
      <c r="A20" s="42">
        <v>16</v>
      </c>
      <c r="B20" s="20">
        <v>17</v>
      </c>
      <c r="C20" s="43">
        <v>560022</v>
      </c>
      <c r="D20" s="44" t="s">
        <v>117</v>
      </c>
      <c r="E20" s="7">
        <v>3518</v>
      </c>
      <c r="F20" s="7">
        <v>80079273</v>
      </c>
      <c r="G20" s="7"/>
      <c r="H20" s="7"/>
      <c r="I20" s="6"/>
      <c r="J20" s="6"/>
      <c r="K20" s="7"/>
      <c r="L20" s="7"/>
    </row>
    <row r="21" spans="1:12" x14ac:dyDescent="0.25">
      <c r="A21" s="42">
        <v>17</v>
      </c>
      <c r="B21" s="20">
        <v>18</v>
      </c>
      <c r="C21" s="43">
        <v>560023</v>
      </c>
      <c r="D21" s="44" t="s">
        <v>118</v>
      </c>
      <c r="E21" s="7">
        <v>10140</v>
      </c>
      <c r="F21" s="7">
        <v>180334610</v>
      </c>
      <c r="G21" s="7"/>
      <c r="H21" s="7"/>
      <c r="I21" s="6"/>
      <c r="J21" s="6"/>
      <c r="K21" s="7"/>
      <c r="L21" s="7"/>
    </row>
    <row r="22" spans="1:12" ht="14.25" customHeight="1" x14ac:dyDescent="0.25">
      <c r="A22" s="42">
        <v>18</v>
      </c>
      <c r="B22" s="20">
        <v>19</v>
      </c>
      <c r="C22" s="43">
        <v>560024</v>
      </c>
      <c r="D22" s="44" t="s">
        <v>119</v>
      </c>
      <c r="E22" s="7">
        <v>4286</v>
      </c>
      <c r="F22" s="7">
        <v>111046591</v>
      </c>
      <c r="G22" s="7"/>
      <c r="H22" s="7"/>
      <c r="I22" s="6">
        <v>250</v>
      </c>
      <c r="J22" s="6">
        <v>10469625</v>
      </c>
      <c r="K22" s="7"/>
      <c r="L22" s="7"/>
    </row>
    <row r="23" spans="1:12" ht="13.5" customHeight="1" x14ac:dyDescent="0.25">
      <c r="A23" s="42">
        <v>19</v>
      </c>
      <c r="B23" s="20">
        <v>20</v>
      </c>
      <c r="C23" s="43">
        <v>560025</v>
      </c>
      <c r="D23" s="44" t="s">
        <v>120</v>
      </c>
      <c r="E23" s="7">
        <v>5855</v>
      </c>
      <c r="F23" s="7">
        <v>158425754</v>
      </c>
      <c r="G23" s="7"/>
      <c r="H23" s="7"/>
      <c r="I23" s="6"/>
      <c r="J23" s="6"/>
      <c r="K23" s="7">
        <v>3700</v>
      </c>
      <c r="L23" s="7">
        <v>120038717</v>
      </c>
    </row>
    <row r="24" spans="1:12" ht="25.5" x14ac:dyDescent="0.25">
      <c r="A24" s="42">
        <v>20</v>
      </c>
      <c r="B24" s="20">
        <v>21</v>
      </c>
      <c r="C24" s="43" t="s">
        <v>14</v>
      </c>
      <c r="D24" s="44" t="s">
        <v>121</v>
      </c>
      <c r="E24" s="7">
        <v>13435</v>
      </c>
      <c r="F24" s="7">
        <v>498192064</v>
      </c>
      <c r="G24" s="7"/>
      <c r="H24" s="7"/>
      <c r="I24" s="6">
        <v>250</v>
      </c>
      <c r="J24" s="6">
        <v>14196100</v>
      </c>
      <c r="K24" s="7"/>
      <c r="L24" s="7"/>
    </row>
    <row r="25" spans="1:12" x14ac:dyDescent="0.25">
      <c r="A25" s="42">
        <v>21</v>
      </c>
      <c r="B25" s="20">
        <v>22</v>
      </c>
      <c r="C25" s="43" t="s">
        <v>15</v>
      </c>
      <c r="D25" s="44" t="s">
        <v>122</v>
      </c>
      <c r="E25" s="7"/>
      <c r="F25" s="7"/>
      <c r="G25" s="6"/>
      <c r="H25" s="6"/>
      <c r="I25" s="6">
        <v>2610</v>
      </c>
      <c r="J25" s="6">
        <v>116902147</v>
      </c>
      <c r="K25" s="6"/>
      <c r="L25" s="6"/>
    </row>
    <row r="26" spans="1:12" hidden="1" x14ac:dyDescent="0.25">
      <c r="A26" s="42">
        <v>22</v>
      </c>
      <c r="B26" s="20">
        <v>24</v>
      </c>
      <c r="C26" s="20">
        <v>560218</v>
      </c>
      <c r="D26" s="45" t="s">
        <v>123</v>
      </c>
      <c r="E26" s="7"/>
      <c r="F26" s="7"/>
      <c r="G26" s="6"/>
      <c r="H26" s="6"/>
      <c r="I26" s="6"/>
      <c r="J26" s="6"/>
      <c r="K26" s="6"/>
      <c r="L26" s="6"/>
    </row>
    <row r="27" spans="1:12" hidden="1" x14ac:dyDescent="0.25">
      <c r="A27" s="42">
        <v>23</v>
      </c>
      <c r="B27" s="20">
        <v>25</v>
      </c>
      <c r="C27" s="43" t="s">
        <v>16</v>
      </c>
      <c r="D27" s="44" t="s">
        <v>124</v>
      </c>
      <c r="E27" s="7"/>
      <c r="F27" s="7"/>
      <c r="G27" s="6"/>
      <c r="H27" s="6"/>
      <c r="I27" s="6"/>
      <c r="J27" s="6"/>
      <c r="K27" s="6"/>
      <c r="L27" s="6"/>
    </row>
    <row r="28" spans="1:12" hidden="1" x14ac:dyDescent="0.25">
      <c r="A28" s="42">
        <v>24</v>
      </c>
      <c r="B28" s="20">
        <v>26</v>
      </c>
      <c r="C28" s="43" t="s">
        <v>17</v>
      </c>
      <c r="D28" s="44" t="s">
        <v>125</v>
      </c>
      <c r="E28" s="7"/>
      <c r="F28" s="7"/>
      <c r="G28" s="7"/>
      <c r="H28" s="7"/>
      <c r="I28" s="6"/>
      <c r="J28" s="6"/>
      <c r="K28" s="7"/>
      <c r="L28" s="7"/>
    </row>
    <row r="29" spans="1:12" x14ac:dyDescent="0.25">
      <c r="A29" s="42">
        <v>25</v>
      </c>
      <c r="B29" s="20">
        <v>27</v>
      </c>
      <c r="C29" s="43" t="s">
        <v>18</v>
      </c>
      <c r="D29" s="44" t="s">
        <v>126</v>
      </c>
      <c r="E29" s="7">
        <v>4343</v>
      </c>
      <c r="F29" s="7">
        <v>122009151</v>
      </c>
      <c r="G29" s="7"/>
      <c r="H29" s="7"/>
      <c r="I29" s="6"/>
      <c r="J29" s="6"/>
      <c r="K29" s="7"/>
      <c r="L29" s="7"/>
    </row>
    <row r="30" spans="1:12" x14ac:dyDescent="0.25">
      <c r="A30" s="42">
        <v>26</v>
      </c>
      <c r="B30" s="20">
        <v>28</v>
      </c>
      <c r="C30" s="43" t="s">
        <v>19</v>
      </c>
      <c r="D30" s="44" t="s">
        <v>127</v>
      </c>
      <c r="E30" s="7">
        <v>6055</v>
      </c>
      <c r="F30" s="7">
        <v>195302079</v>
      </c>
      <c r="G30" s="7"/>
      <c r="H30" s="7"/>
      <c r="I30" s="6"/>
      <c r="J30" s="6"/>
      <c r="K30" s="7"/>
      <c r="L30" s="7"/>
    </row>
    <row r="31" spans="1:12" x14ac:dyDescent="0.25">
      <c r="A31" s="42">
        <v>27</v>
      </c>
      <c r="B31" s="20">
        <v>29</v>
      </c>
      <c r="C31" s="43" t="s">
        <v>20</v>
      </c>
      <c r="D31" s="44" t="s">
        <v>128</v>
      </c>
      <c r="E31" s="7">
        <v>4635</v>
      </c>
      <c r="F31" s="7">
        <v>114796431</v>
      </c>
      <c r="G31" s="7"/>
      <c r="H31" s="7"/>
      <c r="I31" s="6"/>
      <c r="J31" s="6"/>
      <c r="K31" s="7">
        <v>3200</v>
      </c>
      <c r="L31" s="7">
        <v>103698243</v>
      </c>
    </row>
    <row r="32" spans="1:12" x14ac:dyDescent="0.25">
      <c r="A32" s="42">
        <v>28</v>
      </c>
      <c r="B32" s="20">
        <v>30</v>
      </c>
      <c r="C32" s="43" t="s">
        <v>21</v>
      </c>
      <c r="D32" s="44" t="s">
        <v>129</v>
      </c>
      <c r="E32" s="7">
        <v>6483</v>
      </c>
      <c r="F32" s="7">
        <v>225462355</v>
      </c>
      <c r="G32" s="6">
        <v>148</v>
      </c>
      <c r="H32" s="6">
        <v>14811352</v>
      </c>
      <c r="I32" s="6"/>
      <c r="J32" s="6"/>
      <c r="K32" s="6"/>
      <c r="L32" s="6"/>
    </row>
    <row r="33" spans="1:12" x14ac:dyDescent="0.25">
      <c r="A33" s="42">
        <v>29</v>
      </c>
      <c r="B33" s="20">
        <v>31</v>
      </c>
      <c r="C33" s="43" t="s">
        <v>22</v>
      </c>
      <c r="D33" s="44" t="s">
        <v>130</v>
      </c>
      <c r="E33" s="7">
        <v>6210</v>
      </c>
      <c r="F33" s="7">
        <v>119714269</v>
      </c>
      <c r="G33" s="6"/>
      <c r="H33" s="6"/>
      <c r="I33" s="6"/>
      <c r="J33" s="6"/>
      <c r="K33" s="6"/>
      <c r="L33" s="6"/>
    </row>
    <row r="34" spans="1:12" hidden="1" x14ac:dyDescent="0.25">
      <c r="A34" s="42">
        <v>30</v>
      </c>
      <c r="B34" s="20">
        <v>33</v>
      </c>
      <c r="C34" s="43" t="s">
        <v>131</v>
      </c>
      <c r="D34" s="44" t="s">
        <v>132</v>
      </c>
      <c r="E34" s="7"/>
      <c r="F34" s="7"/>
      <c r="G34" s="6"/>
      <c r="H34" s="6"/>
      <c r="I34" s="6"/>
      <c r="J34" s="6"/>
      <c r="K34" s="6"/>
      <c r="L34" s="6"/>
    </row>
    <row r="35" spans="1:12" hidden="1" x14ac:dyDescent="0.25">
      <c r="A35" s="42">
        <v>31</v>
      </c>
      <c r="B35" s="20">
        <v>34</v>
      </c>
      <c r="C35" s="43" t="s">
        <v>23</v>
      </c>
      <c r="D35" s="44" t="s">
        <v>133</v>
      </c>
      <c r="E35" s="7"/>
      <c r="F35" s="7"/>
      <c r="G35" s="6"/>
      <c r="H35" s="6"/>
      <c r="I35" s="6"/>
      <c r="J35" s="6"/>
      <c r="K35" s="6"/>
      <c r="L35" s="6"/>
    </row>
    <row r="36" spans="1:12" x14ac:dyDescent="0.25">
      <c r="A36" s="42">
        <v>32</v>
      </c>
      <c r="B36" s="20">
        <v>35</v>
      </c>
      <c r="C36" s="20" t="s">
        <v>24</v>
      </c>
      <c r="D36" s="44" t="s">
        <v>134</v>
      </c>
      <c r="E36" s="7">
        <v>8965</v>
      </c>
      <c r="F36" s="7">
        <v>291144241</v>
      </c>
      <c r="G36" s="6"/>
      <c r="H36" s="6"/>
      <c r="I36" s="6"/>
      <c r="J36" s="6"/>
      <c r="K36" s="6">
        <v>600</v>
      </c>
      <c r="L36" s="6">
        <v>16165535</v>
      </c>
    </row>
    <row r="37" spans="1:12" ht="14.25" customHeight="1" x14ac:dyDescent="0.25">
      <c r="A37" s="42">
        <v>33</v>
      </c>
      <c r="B37" s="20">
        <v>37</v>
      </c>
      <c r="C37" s="43" t="s">
        <v>25</v>
      </c>
      <c r="D37" s="44" t="s">
        <v>135</v>
      </c>
      <c r="E37" s="7">
        <v>1189</v>
      </c>
      <c r="F37" s="7">
        <v>26891985</v>
      </c>
      <c r="G37" s="6"/>
      <c r="H37" s="6"/>
      <c r="I37" s="6"/>
      <c r="J37" s="6"/>
      <c r="K37" s="6"/>
      <c r="L37" s="6"/>
    </row>
    <row r="38" spans="1:12" hidden="1" x14ac:dyDescent="0.25">
      <c r="A38" s="42">
        <v>34</v>
      </c>
      <c r="B38" s="20">
        <v>38</v>
      </c>
      <c r="C38" s="43" t="s">
        <v>136</v>
      </c>
      <c r="D38" s="44" t="s">
        <v>137</v>
      </c>
      <c r="E38" s="7"/>
      <c r="F38" s="7"/>
      <c r="G38" s="7"/>
      <c r="H38" s="7"/>
      <c r="I38" s="6"/>
      <c r="J38" s="6"/>
      <c r="K38" s="7"/>
      <c r="L38" s="7"/>
    </row>
    <row r="39" spans="1:12" x14ac:dyDescent="0.25">
      <c r="A39" s="42">
        <v>35</v>
      </c>
      <c r="B39" s="20">
        <v>40</v>
      </c>
      <c r="C39" s="43" t="s">
        <v>26</v>
      </c>
      <c r="D39" s="44" t="s">
        <v>138</v>
      </c>
      <c r="E39" s="7">
        <v>2936</v>
      </c>
      <c r="F39" s="7">
        <v>61008980</v>
      </c>
      <c r="G39" s="6"/>
      <c r="H39" s="6"/>
      <c r="I39" s="6"/>
      <c r="J39" s="6"/>
      <c r="K39" s="6"/>
      <c r="L39" s="6"/>
    </row>
    <row r="40" spans="1:12" x14ac:dyDescent="0.25">
      <c r="A40" s="42">
        <v>36</v>
      </c>
      <c r="B40" s="20">
        <v>43</v>
      </c>
      <c r="C40" s="43" t="s">
        <v>27</v>
      </c>
      <c r="D40" s="44" t="s">
        <v>139</v>
      </c>
      <c r="E40" s="7">
        <v>4559</v>
      </c>
      <c r="F40" s="7">
        <v>102342600</v>
      </c>
      <c r="G40" s="6">
        <v>454</v>
      </c>
      <c r="H40" s="6">
        <v>21970920</v>
      </c>
      <c r="I40" s="7"/>
      <c r="J40" s="7"/>
      <c r="K40" s="6">
        <v>500</v>
      </c>
      <c r="L40" s="7">
        <v>12665312</v>
      </c>
    </row>
    <row r="41" spans="1:12" x14ac:dyDescent="0.25">
      <c r="A41" s="42">
        <v>37</v>
      </c>
      <c r="B41" s="20">
        <v>45</v>
      </c>
      <c r="C41" s="43" t="s">
        <v>28</v>
      </c>
      <c r="D41" s="44" t="s">
        <v>140</v>
      </c>
      <c r="E41" s="7">
        <v>3413</v>
      </c>
      <c r="F41" s="7">
        <v>106214748</v>
      </c>
      <c r="G41" s="6"/>
      <c r="H41" s="6"/>
      <c r="I41" s="6"/>
      <c r="J41" s="6"/>
      <c r="K41" s="6"/>
      <c r="L41" s="7"/>
    </row>
    <row r="42" spans="1:12" hidden="1" x14ac:dyDescent="0.25">
      <c r="A42" s="42">
        <v>38</v>
      </c>
      <c r="B42" s="20">
        <v>46</v>
      </c>
      <c r="C42" s="43" t="s">
        <v>141</v>
      </c>
      <c r="D42" s="44" t="s">
        <v>142</v>
      </c>
      <c r="E42" s="258"/>
      <c r="F42" s="258"/>
      <c r="G42" s="6"/>
      <c r="H42" s="6"/>
      <c r="I42" s="6"/>
      <c r="J42" s="6"/>
      <c r="K42" s="7"/>
      <c r="L42" s="7"/>
    </row>
    <row r="43" spans="1:12" x14ac:dyDescent="0.25">
      <c r="A43" s="42">
        <v>39</v>
      </c>
      <c r="B43" s="20">
        <v>47</v>
      </c>
      <c r="C43" s="20" t="s">
        <v>29</v>
      </c>
      <c r="D43" s="46" t="s">
        <v>143</v>
      </c>
      <c r="E43" s="7">
        <v>15695</v>
      </c>
      <c r="F43" s="7">
        <v>458787757</v>
      </c>
      <c r="G43" s="259">
        <v>2242</v>
      </c>
      <c r="H43" s="260">
        <v>179724551</v>
      </c>
      <c r="I43" s="29">
        <v>710</v>
      </c>
      <c r="J43" s="29">
        <v>30225406</v>
      </c>
      <c r="K43" s="30">
        <v>1900</v>
      </c>
      <c r="L43" s="30">
        <v>48131726</v>
      </c>
    </row>
    <row r="44" spans="1:12" x14ac:dyDescent="0.25">
      <c r="A44" s="42">
        <v>40</v>
      </c>
      <c r="B44" s="20">
        <v>50</v>
      </c>
      <c r="C44" s="43" t="s">
        <v>30</v>
      </c>
      <c r="D44" s="44" t="s">
        <v>144</v>
      </c>
      <c r="E44" s="7">
        <v>3090</v>
      </c>
      <c r="F44" s="7">
        <v>73418812</v>
      </c>
      <c r="G44" s="6"/>
      <c r="H44" s="6"/>
      <c r="I44" s="6"/>
      <c r="J44" s="6"/>
      <c r="K44" s="6">
        <v>80</v>
      </c>
      <c r="L44" s="6">
        <v>2014224</v>
      </c>
    </row>
    <row r="45" spans="1:12" x14ac:dyDescent="0.25">
      <c r="A45" s="42">
        <v>41</v>
      </c>
      <c r="B45" s="20">
        <v>51</v>
      </c>
      <c r="C45" s="43" t="s">
        <v>31</v>
      </c>
      <c r="D45" s="44" t="s">
        <v>145</v>
      </c>
      <c r="E45" s="7">
        <v>2278</v>
      </c>
      <c r="F45" s="7">
        <v>44890487</v>
      </c>
      <c r="G45" s="6"/>
      <c r="H45" s="6"/>
      <c r="I45" s="6"/>
      <c r="J45" s="6"/>
      <c r="K45" s="7">
        <v>20</v>
      </c>
      <c r="L45" s="7">
        <v>508368</v>
      </c>
    </row>
    <row r="46" spans="1:12" x14ac:dyDescent="0.25">
      <c r="A46" s="42">
        <v>42</v>
      </c>
      <c r="B46" s="20">
        <v>52</v>
      </c>
      <c r="C46" s="43" t="s">
        <v>32</v>
      </c>
      <c r="D46" s="44" t="s">
        <v>146</v>
      </c>
      <c r="E46" s="7">
        <v>2361</v>
      </c>
      <c r="F46" s="7">
        <v>50894826</v>
      </c>
      <c r="G46" s="6"/>
      <c r="H46" s="6"/>
      <c r="I46" s="6"/>
      <c r="J46" s="6"/>
      <c r="K46" s="6">
        <v>20</v>
      </c>
      <c r="L46" s="6">
        <v>502979</v>
      </c>
    </row>
    <row r="47" spans="1:12" x14ac:dyDescent="0.25">
      <c r="A47" s="42">
        <v>43</v>
      </c>
      <c r="B47" s="20">
        <v>53</v>
      </c>
      <c r="C47" s="43" t="s">
        <v>33</v>
      </c>
      <c r="D47" s="44" t="s">
        <v>147</v>
      </c>
      <c r="E47" s="7">
        <v>1328</v>
      </c>
      <c r="F47" s="7">
        <v>29236133</v>
      </c>
      <c r="G47" s="6"/>
      <c r="H47" s="6"/>
      <c r="I47" s="6"/>
      <c r="J47" s="6"/>
      <c r="K47" s="6"/>
      <c r="L47" s="6"/>
    </row>
    <row r="48" spans="1:12" x14ac:dyDescent="0.25">
      <c r="A48" s="42">
        <v>44</v>
      </c>
      <c r="B48" s="20">
        <v>54</v>
      </c>
      <c r="C48" s="43" t="s">
        <v>34</v>
      </c>
      <c r="D48" s="44" t="s">
        <v>148</v>
      </c>
      <c r="E48" s="7">
        <v>1793</v>
      </c>
      <c r="F48" s="7">
        <v>38586007</v>
      </c>
      <c r="G48" s="6"/>
      <c r="H48" s="6"/>
      <c r="I48" s="6"/>
      <c r="J48" s="6"/>
      <c r="K48" s="6">
        <v>100</v>
      </c>
      <c r="L48" s="6">
        <v>2518743</v>
      </c>
    </row>
    <row r="49" spans="1:12" x14ac:dyDescent="0.25">
      <c r="A49" s="42">
        <v>45</v>
      </c>
      <c r="B49" s="20">
        <v>55</v>
      </c>
      <c r="C49" s="43" t="s">
        <v>35</v>
      </c>
      <c r="D49" s="44" t="s">
        <v>149</v>
      </c>
      <c r="E49" s="7">
        <v>1752</v>
      </c>
      <c r="F49" s="7">
        <v>35906630</v>
      </c>
      <c r="G49" s="6"/>
      <c r="H49" s="6"/>
      <c r="I49" s="29"/>
      <c r="J49" s="29"/>
      <c r="K49" s="29">
        <v>50</v>
      </c>
      <c r="L49" s="29">
        <v>1259756</v>
      </c>
    </row>
    <row r="50" spans="1:12" x14ac:dyDescent="0.25">
      <c r="A50" s="42">
        <v>46</v>
      </c>
      <c r="B50" s="20">
        <v>56</v>
      </c>
      <c r="C50" s="43" t="s">
        <v>36</v>
      </c>
      <c r="D50" s="44" t="s">
        <v>150</v>
      </c>
      <c r="E50" s="7">
        <v>4836</v>
      </c>
      <c r="F50" s="7">
        <v>105172137</v>
      </c>
      <c r="G50" s="6"/>
      <c r="H50" s="6"/>
      <c r="I50" s="6"/>
      <c r="J50" s="6"/>
      <c r="K50" s="6">
        <v>210</v>
      </c>
      <c r="L50" s="6">
        <v>5296674</v>
      </c>
    </row>
    <row r="51" spans="1:12" x14ac:dyDescent="0.25">
      <c r="A51" s="42">
        <v>47</v>
      </c>
      <c r="B51" s="20">
        <v>57</v>
      </c>
      <c r="C51" s="43" t="s">
        <v>37</v>
      </c>
      <c r="D51" s="44" t="s">
        <v>151</v>
      </c>
      <c r="E51" s="7">
        <v>1138</v>
      </c>
      <c r="F51" s="7">
        <v>24637882</v>
      </c>
      <c r="G51" s="6"/>
      <c r="H51" s="6"/>
      <c r="I51" s="6"/>
      <c r="J51" s="6"/>
      <c r="K51" s="6">
        <v>10</v>
      </c>
      <c r="L51" s="6">
        <v>251489</v>
      </c>
    </row>
    <row r="52" spans="1:12" x14ac:dyDescent="0.25">
      <c r="A52" s="42">
        <v>48</v>
      </c>
      <c r="B52" s="20">
        <v>58</v>
      </c>
      <c r="C52" s="43" t="s">
        <v>38</v>
      </c>
      <c r="D52" s="44" t="s">
        <v>152</v>
      </c>
      <c r="E52" s="7">
        <v>1637</v>
      </c>
      <c r="F52" s="7">
        <v>33017742</v>
      </c>
      <c r="G52" s="259"/>
      <c r="H52" s="260"/>
      <c r="I52" s="6"/>
      <c r="J52" s="6"/>
      <c r="K52" s="6"/>
      <c r="L52" s="6"/>
    </row>
    <row r="53" spans="1:12" x14ac:dyDescent="0.25">
      <c r="A53" s="42">
        <v>49</v>
      </c>
      <c r="B53" s="20">
        <v>59</v>
      </c>
      <c r="C53" s="43" t="s">
        <v>39</v>
      </c>
      <c r="D53" s="44" t="s">
        <v>153</v>
      </c>
      <c r="E53" s="7">
        <v>2681</v>
      </c>
      <c r="F53" s="7">
        <v>53828924</v>
      </c>
      <c r="G53" s="6"/>
      <c r="H53" s="6"/>
      <c r="I53" s="6"/>
      <c r="J53" s="6"/>
      <c r="K53" s="6">
        <v>150</v>
      </c>
      <c r="L53" s="6">
        <v>3776190</v>
      </c>
    </row>
    <row r="54" spans="1:12" x14ac:dyDescent="0.25">
      <c r="A54" s="42">
        <v>50</v>
      </c>
      <c r="B54" s="20">
        <v>60</v>
      </c>
      <c r="C54" s="43" t="s">
        <v>40</v>
      </c>
      <c r="D54" s="44" t="s">
        <v>154</v>
      </c>
      <c r="E54" s="7">
        <v>1530</v>
      </c>
      <c r="F54" s="7">
        <v>29659070</v>
      </c>
      <c r="G54" s="6"/>
      <c r="H54" s="6"/>
      <c r="I54" s="6"/>
      <c r="J54" s="6"/>
      <c r="K54" s="6">
        <v>10</v>
      </c>
      <c r="L54" s="6">
        <v>252259</v>
      </c>
    </row>
    <row r="55" spans="1:12" x14ac:dyDescent="0.25">
      <c r="A55" s="42">
        <v>51</v>
      </c>
      <c r="B55" s="20">
        <v>61</v>
      </c>
      <c r="C55" s="43" t="s">
        <v>41</v>
      </c>
      <c r="D55" s="44" t="s">
        <v>155</v>
      </c>
      <c r="E55" s="7">
        <v>2051</v>
      </c>
      <c r="F55" s="7">
        <v>41612184</v>
      </c>
      <c r="G55" s="6"/>
      <c r="H55" s="6"/>
      <c r="I55" s="29"/>
      <c r="J55" s="29"/>
      <c r="K55" s="30">
        <v>100</v>
      </c>
      <c r="L55" s="30">
        <v>2519513</v>
      </c>
    </row>
    <row r="56" spans="1:12" x14ac:dyDescent="0.25">
      <c r="A56" s="42">
        <v>52</v>
      </c>
      <c r="B56" s="20">
        <v>62</v>
      </c>
      <c r="C56" s="43" t="s">
        <v>42</v>
      </c>
      <c r="D56" s="44" t="s">
        <v>156</v>
      </c>
      <c r="E56" s="7">
        <v>4646</v>
      </c>
      <c r="F56" s="7">
        <v>122183028</v>
      </c>
      <c r="G56" s="6"/>
      <c r="H56" s="6"/>
      <c r="I56" s="6"/>
      <c r="J56" s="6"/>
      <c r="K56" s="6">
        <v>200</v>
      </c>
      <c r="L56" s="6">
        <v>5057502</v>
      </c>
    </row>
    <row r="57" spans="1:12" hidden="1" x14ac:dyDescent="0.25">
      <c r="A57" s="42">
        <v>53</v>
      </c>
      <c r="B57" s="20">
        <v>63</v>
      </c>
      <c r="C57" s="43" t="s">
        <v>43</v>
      </c>
      <c r="D57" s="44" t="s">
        <v>157</v>
      </c>
      <c r="E57" s="7"/>
      <c r="F57" s="7"/>
      <c r="G57" s="6"/>
      <c r="H57" s="6"/>
      <c r="I57" s="6"/>
      <c r="J57" s="6"/>
      <c r="K57" s="6"/>
      <c r="L57" s="6"/>
    </row>
    <row r="58" spans="1:12" x14ac:dyDescent="0.25">
      <c r="A58" s="42">
        <v>54</v>
      </c>
      <c r="B58" s="20">
        <v>64</v>
      </c>
      <c r="C58" s="43" t="s">
        <v>44</v>
      </c>
      <c r="D58" s="44" t="s">
        <v>158</v>
      </c>
      <c r="E58" s="7">
        <v>1693</v>
      </c>
      <c r="F58" s="7">
        <v>35746631</v>
      </c>
      <c r="G58" s="6"/>
      <c r="H58" s="6"/>
      <c r="I58" s="6"/>
      <c r="J58" s="6"/>
      <c r="K58" s="6"/>
      <c r="L58" s="6"/>
    </row>
    <row r="59" spans="1:12" x14ac:dyDescent="0.25">
      <c r="A59" s="42">
        <v>55</v>
      </c>
      <c r="B59" s="20">
        <v>65</v>
      </c>
      <c r="C59" s="43" t="s">
        <v>45</v>
      </c>
      <c r="D59" s="44" t="s">
        <v>159</v>
      </c>
      <c r="E59" s="7">
        <v>1232</v>
      </c>
      <c r="F59" s="7">
        <v>23513214</v>
      </c>
      <c r="G59" s="6"/>
      <c r="H59" s="6"/>
      <c r="I59" s="6"/>
      <c r="J59" s="6"/>
      <c r="K59" s="7">
        <v>40</v>
      </c>
      <c r="L59" s="7">
        <v>1005957</v>
      </c>
    </row>
    <row r="60" spans="1:12" x14ac:dyDescent="0.25">
      <c r="A60" s="42">
        <v>56</v>
      </c>
      <c r="B60" s="20">
        <v>66</v>
      </c>
      <c r="C60" s="43" t="s">
        <v>46</v>
      </c>
      <c r="D60" s="44" t="s">
        <v>160</v>
      </c>
      <c r="E60" s="7">
        <v>3573</v>
      </c>
      <c r="F60" s="7">
        <v>91903864</v>
      </c>
      <c r="G60" s="6"/>
      <c r="H60" s="6"/>
      <c r="I60" s="6"/>
      <c r="J60" s="6"/>
      <c r="K60" s="6">
        <v>120</v>
      </c>
      <c r="L60" s="6">
        <v>3024031</v>
      </c>
    </row>
    <row r="61" spans="1:12" x14ac:dyDescent="0.25">
      <c r="A61" s="42">
        <v>57</v>
      </c>
      <c r="B61" s="20">
        <v>67</v>
      </c>
      <c r="C61" s="43" t="s">
        <v>47</v>
      </c>
      <c r="D61" s="44" t="s">
        <v>161</v>
      </c>
      <c r="E61" s="7">
        <v>3517</v>
      </c>
      <c r="F61" s="7">
        <v>79651491</v>
      </c>
      <c r="G61" s="6"/>
      <c r="H61" s="6"/>
      <c r="I61" s="6"/>
      <c r="J61" s="6"/>
      <c r="K61" s="7">
        <v>100</v>
      </c>
      <c r="L61" s="7">
        <v>2530291</v>
      </c>
    </row>
    <row r="62" spans="1:12" x14ac:dyDescent="0.25">
      <c r="A62" s="42">
        <v>58</v>
      </c>
      <c r="B62" s="20">
        <v>68</v>
      </c>
      <c r="C62" s="43" t="s">
        <v>48</v>
      </c>
      <c r="D62" s="44" t="s">
        <v>162</v>
      </c>
      <c r="E62" s="7">
        <v>2433</v>
      </c>
      <c r="F62" s="7">
        <v>58062471</v>
      </c>
      <c r="G62" s="6"/>
      <c r="H62" s="6"/>
      <c r="I62" s="6"/>
      <c r="J62" s="6"/>
      <c r="K62" s="7">
        <v>10</v>
      </c>
      <c r="L62" s="7">
        <v>254569</v>
      </c>
    </row>
    <row r="63" spans="1:12" x14ac:dyDescent="0.25">
      <c r="A63" s="42">
        <v>59</v>
      </c>
      <c r="B63" s="20">
        <v>69</v>
      </c>
      <c r="C63" s="43" t="s">
        <v>49</v>
      </c>
      <c r="D63" s="44" t="s">
        <v>163</v>
      </c>
      <c r="E63" s="7">
        <v>6638</v>
      </c>
      <c r="F63" s="7">
        <v>159384678</v>
      </c>
      <c r="G63" s="6">
        <v>1067</v>
      </c>
      <c r="H63" s="6">
        <v>121168195</v>
      </c>
      <c r="I63" s="6"/>
      <c r="J63" s="6"/>
      <c r="K63" s="6"/>
      <c r="L63" s="6"/>
    </row>
    <row r="64" spans="1:12" x14ac:dyDescent="0.25">
      <c r="A64" s="42">
        <v>60</v>
      </c>
      <c r="B64" s="20">
        <v>70</v>
      </c>
      <c r="C64" s="43" t="s">
        <v>50</v>
      </c>
      <c r="D64" s="44" t="s">
        <v>164</v>
      </c>
      <c r="E64" s="7">
        <v>2827</v>
      </c>
      <c r="F64" s="7">
        <v>59756543</v>
      </c>
      <c r="G64" s="6"/>
      <c r="H64" s="6"/>
      <c r="I64" s="6"/>
      <c r="J64" s="6"/>
      <c r="K64" s="6">
        <v>85</v>
      </c>
      <c r="L64" s="6">
        <v>2143818</v>
      </c>
    </row>
    <row r="65" spans="1:12" x14ac:dyDescent="0.25">
      <c r="A65" s="42">
        <v>61</v>
      </c>
      <c r="B65" s="20">
        <v>71</v>
      </c>
      <c r="C65" s="43" t="s">
        <v>51</v>
      </c>
      <c r="D65" s="44" t="s">
        <v>165</v>
      </c>
      <c r="E65" s="7">
        <v>2503</v>
      </c>
      <c r="F65" s="7">
        <v>55301810</v>
      </c>
      <c r="G65" s="6"/>
      <c r="H65" s="6"/>
      <c r="I65" s="6"/>
      <c r="J65" s="6"/>
      <c r="K65" s="6">
        <v>100</v>
      </c>
      <c r="L65" s="6">
        <v>2519513</v>
      </c>
    </row>
    <row r="66" spans="1:12" x14ac:dyDescent="0.25">
      <c r="A66" s="42">
        <v>62</v>
      </c>
      <c r="B66" s="20">
        <v>72</v>
      </c>
      <c r="C66" s="43" t="s">
        <v>52</v>
      </c>
      <c r="D66" s="44" t="s">
        <v>166</v>
      </c>
      <c r="E66" s="7">
        <v>1442</v>
      </c>
      <c r="F66" s="7">
        <v>30035992</v>
      </c>
      <c r="G66" s="6"/>
      <c r="H66" s="6"/>
      <c r="I66" s="6"/>
      <c r="J66" s="6"/>
      <c r="K66" s="6">
        <v>40</v>
      </c>
      <c r="L66" s="6">
        <v>1009037</v>
      </c>
    </row>
    <row r="67" spans="1:12" x14ac:dyDescent="0.25">
      <c r="A67" s="42">
        <v>63</v>
      </c>
      <c r="B67" s="20">
        <v>73</v>
      </c>
      <c r="C67" s="43" t="s">
        <v>53</v>
      </c>
      <c r="D67" s="44" t="s">
        <v>167</v>
      </c>
      <c r="E67" s="7">
        <v>2386</v>
      </c>
      <c r="F67" s="7">
        <v>50991307</v>
      </c>
      <c r="G67" s="6"/>
      <c r="H67" s="6"/>
      <c r="I67" s="6"/>
      <c r="J67" s="6"/>
      <c r="K67" s="7"/>
      <c r="L67" s="7"/>
    </row>
    <row r="68" spans="1:12" x14ac:dyDescent="0.25">
      <c r="A68" s="42">
        <v>64</v>
      </c>
      <c r="B68" s="20">
        <v>74</v>
      </c>
      <c r="C68" s="43" t="s">
        <v>54</v>
      </c>
      <c r="D68" s="44" t="s">
        <v>168</v>
      </c>
      <c r="E68" s="7">
        <v>4421</v>
      </c>
      <c r="F68" s="7">
        <v>111537041</v>
      </c>
      <c r="G68" s="6"/>
      <c r="H68" s="6"/>
      <c r="I68" s="6"/>
      <c r="J68" s="6"/>
      <c r="K68" s="6">
        <v>100</v>
      </c>
      <c r="L68" s="6">
        <v>2523362</v>
      </c>
    </row>
    <row r="69" spans="1:12" x14ac:dyDescent="0.25">
      <c r="A69" s="42">
        <v>65</v>
      </c>
      <c r="B69" s="20">
        <v>75</v>
      </c>
      <c r="C69" s="43" t="s">
        <v>55</v>
      </c>
      <c r="D69" s="44" t="s">
        <v>169</v>
      </c>
      <c r="E69" s="7">
        <v>1021</v>
      </c>
      <c r="F69" s="7">
        <v>21043615</v>
      </c>
      <c r="G69" s="6"/>
      <c r="H69" s="6"/>
      <c r="I69" s="6"/>
      <c r="J69" s="6"/>
      <c r="K69" s="6">
        <v>40</v>
      </c>
      <c r="L69" s="6">
        <v>1005957</v>
      </c>
    </row>
    <row r="70" spans="1:12" x14ac:dyDescent="0.25">
      <c r="A70" s="42">
        <v>66</v>
      </c>
      <c r="B70" s="20">
        <v>76</v>
      </c>
      <c r="C70" s="43" t="s">
        <v>56</v>
      </c>
      <c r="D70" s="44" t="s">
        <v>170</v>
      </c>
      <c r="E70" s="7">
        <v>1331</v>
      </c>
      <c r="F70" s="7">
        <v>28300672</v>
      </c>
      <c r="G70" s="6"/>
      <c r="H70" s="6"/>
      <c r="I70" s="29"/>
      <c r="J70" s="29"/>
      <c r="K70" s="30"/>
      <c r="L70" s="30"/>
    </row>
    <row r="71" spans="1:12" x14ac:dyDescent="0.25">
      <c r="A71" s="42">
        <v>67</v>
      </c>
      <c r="B71" s="20">
        <v>77</v>
      </c>
      <c r="C71" s="43" t="s">
        <v>57</v>
      </c>
      <c r="D71" s="44" t="s">
        <v>171</v>
      </c>
      <c r="E71" s="7">
        <v>5506</v>
      </c>
      <c r="F71" s="7">
        <v>126572853</v>
      </c>
      <c r="G71" s="6"/>
      <c r="H71" s="6"/>
      <c r="I71" s="29"/>
      <c r="J71" s="29"/>
      <c r="K71" s="30">
        <v>80</v>
      </c>
      <c r="L71" s="30">
        <v>2016534</v>
      </c>
    </row>
    <row r="72" spans="1:12" x14ac:dyDescent="0.25">
      <c r="A72" s="42">
        <v>68</v>
      </c>
      <c r="B72" s="20">
        <v>78</v>
      </c>
      <c r="C72" s="43" t="s">
        <v>58</v>
      </c>
      <c r="D72" s="44" t="s">
        <v>172</v>
      </c>
      <c r="E72" s="7">
        <v>5640</v>
      </c>
      <c r="F72" s="7">
        <v>132977852</v>
      </c>
      <c r="G72" s="6"/>
      <c r="H72" s="6"/>
      <c r="I72" s="6"/>
      <c r="J72" s="6"/>
      <c r="K72" s="6">
        <v>140</v>
      </c>
      <c r="L72" s="6">
        <v>3529319</v>
      </c>
    </row>
    <row r="73" spans="1:12" x14ac:dyDescent="0.25">
      <c r="A73" s="42">
        <v>69</v>
      </c>
      <c r="B73" s="20">
        <v>79</v>
      </c>
      <c r="C73" s="43" t="s">
        <v>59</v>
      </c>
      <c r="D73" s="44" t="s">
        <v>173</v>
      </c>
      <c r="E73" s="7">
        <v>2333</v>
      </c>
      <c r="F73" s="7">
        <v>49273489</v>
      </c>
      <c r="G73" s="260"/>
      <c r="H73" s="259"/>
      <c r="I73" s="6"/>
      <c r="J73" s="6"/>
      <c r="K73" s="6">
        <v>50</v>
      </c>
      <c r="L73" s="6">
        <v>1260526</v>
      </c>
    </row>
    <row r="74" spans="1:12" x14ac:dyDescent="0.25">
      <c r="A74" s="42">
        <v>70</v>
      </c>
      <c r="B74" s="20">
        <v>80</v>
      </c>
      <c r="C74" s="43" t="s">
        <v>60</v>
      </c>
      <c r="D74" s="44" t="s">
        <v>174</v>
      </c>
      <c r="E74" s="7">
        <v>2840</v>
      </c>
      <c r="F74" s="7">
        <v>57958134</v>
      </c>
      <c r="G74" s="6"/>
      <c r="H74" s="6"/>
      <c r="I74" s="6"/>
      <c r="J74" s="6"/>
      <c r="K74" s="6">
        <v>50</v>
      </c>
      <c r="L74" s="6">
        <v>1257447</v>
      </c>
    </row>
    <row r="75" spans="1:12" x14ac:dyDescent="0.25">
      <c r="A75" s="42">
        <v>71</v>
      </c>
      <c r="B75" s="20">
        <v>81</v>
      </c>
      <c r="C75" s="43" t="s">
        <v>61</v>
      </c>
      <c r="D75" s="44" t="s">
        <v>175</v>
      </c>
      <c r="E75" s="7">
        <v>1965</v>
      </c>
      <c r="F75" s="7">
        <v>40245143</v>
      </c>
      <c r="G75" s="6"/>
      <c r="H75" s="6"/>
      <c r="I75" s="6"/>
      <c r="J75" s="6"/>
      <c r="K75" s="7">
        <v>50</v>
      </c>
      <c r="L75" s="7">
        <v>1257447</v>
      </c>
    </row>
    <row r="76" spans="1:12" x14ac:dyDescent="0.25">
      <c r="A76" s="42">
        <v>72</v>
      </c>
      <c r="B76" s="20">
        <v>82</v>
      </c>
      <c r="C76" s="43" t="s">
        <v>62</v>
      </c>
      <c r="D76" s="44" t="s">
        <v>176</v>
      </c>
      <c r="E76" s="7">
        <v>2301</v>
      </c>
      <c r="F76" s="7">
        <v>59749432</v>
      </c>
      <c r="G76" s="30"/>
      <c r="H76" s="30"/>
      <c r="I76" s="29"/>
      <c r="J76" s="29"/>
      <c r="K76" s="30">
        <v>50</v>
      </c>
      <c r="L76" s="30">
        <v>1257447</v>
      </c>
    </row>
    <row r="77" spans="1:12" x14ac:dyDescent="0.25">
      <c r="A77" s="42">
        <v>73</v>
      </c>
      <c r="B77" s="20">
        <v>83</v>
      </c>
      <c r="C77" s="43" t="s">
        <v>63</v>
      </c>
      <c r="D77" s="44" t="s">
        <v>177</v>
      </c>
      <c r="E77" s="7">
        <v>3566</v>
      </c>
      <c r="F77" s="7">
        <v>85128857</v>
      </c>
      <c r="G77" s="29"/>
      <c r="H77" s="29"/>
      <c r="I77" s="29"/>
      <c r="J77" s="29"/>
      <c r="K77" s="29">
        <v>200</v>
      </c>
      <c r="L77" s="29">
        <v>5041335</v>
      </c>
    </row>
    <row r="78" spans="1:12" hidden="1" x14ac:dyDescent="0.25">
      <c r="A78" s="42">
        <v>74</v>
      </c>
      <c r="B78" s="20">
        <v>84</v>
      </c>
      <c r="C78" s="43" t="s">
        <v>64</v>
      </c>
      <c r="D78" s="44" t="s">
        <v>178</v>
      </c>
      <c r="E78" s="258"/>
      <c r="F78" s="258"/>
      <c r="G78" s="7"/>
      <c r="H78" s="7"/>
      <c r="I78" s="6"/>
      <c r="J78" s="6"/>
      <c r="K78" s="7"/>
      <c r="L78" s="7"/>
    </row>
    <row r="79" spans="1:12" ht="25.5" x14ac:dyDescent="0.25">
      <c r="A79" s="42">
        <v>75</v>
      </c>
      <c r="B79" s="20">
        <v>85</v>
      </c>
      <c r="C79" s="43" t="s">
        <v>65</v>
      </c>
      <c r="D79" s="44" t="s">
        <v>179</v>
      </c>
      <c r="E79" s="7">
        <v>2158</v>
      </c>
      <c r="F79" s="7">
        <v>59247947</v>
      </c>
      <c r="G79" s="6"/>
      <c r="H79" s="6"/>
      <c r="I79" s="6"/>
      <c r="J79" s="6"/>
      <c r="K79" s="6"/>
      <c r="L79" s="6"/>
    </row>
    <row r="80" spans="1:12" x14ac:dyDescent="0.25">
      <c r="A80" s="42">
        <v>76</v>
      </c>
      <c r="B80" s="20">
        <v>86</v>
      </c>
      <c r="C80" s="43" t="s">
        <v>66</v>
      </c>
      <c r="D80" s="44" t="s">
        <v>180</v>
      </c>
      <c r="E80" s="7">
        <v>1450</v>
      </c>
      <c r="F80" s="7">
        <v>31892265</v>
      </c>
      <c r="G80" s="29"/>
      <c r="H80" s="29"/>
      <c r="I80" s="29"/>
      <c r="J80" s="29"/>
      <c r="K80" s="29"/>
      <c r="L80" s="29"/>
    </row>
    <row r="81" spans="1:12" ht="25.5" hidden="1" x14ac:dyDescent="0.25">
      <c r="A81" s="42">
        <v>77</v>
      </c>
      <c r="B81" s="20">
        <v>87</v>
      </c>
      <c r="C81" s="43" t="s">
        <v>67</v>
      </c>
      <c r="D81" s="44" t="s">
        <v>181</v>
      </c>
      <c r="E81" s="7"/>
      <c r="F81" s="7"/>
      <c r="G81" s="7"/>
      <c r="H81" s="7"/>
      <c r="I81" s="7"/>
      <c r="J81" s="7"/>
      <c r="K81" s="7"/>
      <c r="L81" s="7"/>
    </row>
    <row r="82" spans="1:12" ht="25.5" hidden="1" x14ac:dyDescent="0.25">
      <c r="A82" s="42">
        <v>78</v>
      </c>
      <c r="B82" s="20">
        <v>88</v>
      </c>
      <c r="C82" s="43" t="s">
        <v>68</v>
      </c>
      <c r="D82" s="44" t="s">
        <v>182</v>
      </c>
      <c r="E82" s="7"/>
      <c r="F82" s="7"/>
      <c r="G82" s="7"/>
      <c r="H82" s="7"/>
      <c r="I82" s="7"/>
      <c r="J82" s="7"/>
      <c r="K82" s="7"/>
      <c r="L82" s="7"/>
    </row>
    <row r="83" spans="1:12" ht="25.5" hidden="1" x14ac:dyDescent="0.25">
      <c r="A83" s="42">
        <v>79</v>
      </c>
      <c r="B83" s="20">
        <v>89</v>
      </c>
      <c r="C83" s="43" t="s">
        <v>69</v>
      </c>
      <c r="D83" s="44" t="s">
        <v>183</v>
      </c>
      <c r="E83" s="7"/>
      <c r="F83" s="7"/>
      <c r="G83" s="7"/>
      <c r="H83" s="7"/>
      <c r="I83" s="7"/>
      <c r="J83" s="7"/>
      <c r="K83" s="7"/>
      <c r="L83" s="7"/>
    </row>
    <row r="84" spans="1:12" x14ac:dyDescent="0.25">
      <c r="A84" s="42">
        <v>80</v>
      </c>
      <c r="B84" s="47">
        <v>92</v>
      </c>
      <c r="C84" s="48" t="s">
        <v>70</v>
      </c>
      <c r="D84" s="44" t="s">
        <v>184</v>
      </c>
      <c r="E84" s="7"/>
      <c r="F84" s="7"/>
      <c r="G84" s="6"/>
      <c r="H84" s="6"/>
      <c r="I84" s="6">
        <v>200</v>
      </c>
      <c r="J84" s="6">
        <v>3562675</v>
      </c>
      <c r="K84" s="6"/>
      <c r="L84" s="6"/>
    </row>
    <row r="85" spans="1:12" ht="25.5" x14ac:dyDescent="0.25">
      <c r="A85" s="42">
        <v>81</v>
      </c>
      <c r="B85" s="47">
        <v>94</v>
      </c>
      <c r="C85" s="43" t="s">
        <v>71</v>
      </c>
      <c r="D85" s="44" t="s">
        <v>185</v>
      </c>
      <c r="E85" s="7">
        <v>16</v>
      </c>
      <c r="F85" s="7">
        <v>336315</v>
      </c>
      <c r="G85" s="6"/>
      <c r="H85" s="6"/>
      <c r="I85" s="6"/>
      <c r="J85" s="6"/>
      <c r="K85" s="6"/>
      <c r="L85" s="6"/>
    </row>
    <row r="86" spans="1:12" x14ac:dyDescent="0.25">
      <c r="A86" s="42">
        <v>82</v>
      </c>
      <c r="B86" s="47">
        <v>95</v>
      </c>
      <c r="C86" s="43" t="s">
        <v>72</v>
      </c>
      <c r="D86" s="44" t="s">
        <v>186</v>
      </c>
      <c r="E86" s="7">
        <v>23</v>
      </c>
      <c r="F86" s="7">
        <v>325093</v>
      </c>
      <c r="G86" s="6"/>
      <c r="H86" s="6"/>
      <c r="I86" s="6"/>
      <c r="J86" s="6"/>
      <c r="K86" s="6"/>
      <c r="L86" s="6"/>
    </row>
    <row r="87" spans="1:12" ht="25.5" x14ac:dyDescent="0.25">
      <c r="A87" s="42">
        <v>83</v>
      </c>
      <c r="B87" s="20">
        <v>96</v>
      </c>
      <c r="C87" s="43" t="s">
        <v>73</v>
      </c>
      <c r="D87" s="44" t="s">
        <v>187</v>
      </c>
      <c r="E87" s="7">
        <v>46</v>
      </c>
      <c r="F87" s="7">
        <v>939206</v>
      </c>
      <c r="G87" s="6"/>
      <c r="H87" s="6"/>
      <c r="I87" s="6"/>
      <c r="J87" s="6"/>
      <c r="K87" s="6"/>
      <c r="L87" s="6"/>
    </row>
    <row r="88" spans="1:12" ht="25.5" hidden="1" x14ac:dyDescent="0.25">
      <c r="A88" s="42">
        <v>84</v>
      </c>
      <c r="B88" s="20">
        <v>98</v>
      </c>
      <c r="C88" s="43" t="s">
        <v>74</v>
      </c>
      <c r="D88" s="44" t="s">
        <v>188</v>
      </c>
      <c r="E88" s="7"/>
      <c r="F88" s="7"/>
      <c r="G88" s="6"/>
      <c r="H88" s="6"/>
      <c r="I88" s="6"/>
      <c r="J88" s="6"/>
      <c r="K88" s="6"/>
      <c r="L88" s="6"/>
    </row>
    <row r="89" spans="1:12" ht="25.5" hidden="1" x14ac:dyDescent="0.25">
      <c r="A89" s="42">
        <v>85</v>
      </c>
      <c r="B89" s="47">
        <v>99</v>
      </c>
      <c r="C89" s="43" t="s">
        <v>75</v>
      </c>
      <c r="D89" s="44" t="s">
        <v>189</v>
      </c>
      <c r="E89" s="7"/>
      <c r="F89" s="7"/>
      <c r="G89" s="6"/>
      <c r="H89" s="6"/>
      <c r="I89" s="6"/>
      <c r="J89" s="6"/>
      <c r="K89" s="6"/>
      <c r="L89" s="6"/>
    </row>
    <row r="90" spans="1:12" hidden="1" x14ac:dyDescent="0.25">
      <c r="A90" s="42">
        <v>86</v>
      </c>
      <c r="B90" s="47">
        <v>100</v>
      </c>
      <c r="C90" s="43" t="s">
        <v>190</v>
      </c>
      <c r="D90" s="44" t="s">
        <v>191</v>
      </c>
      <c r="E90" s="7"/>
      <c r="F90" s="7"/>
      <c r="G90" s="6"/>
      <c r="H90" s="6"/>
      <c r="I90" s="6"/>
      <c r="J90" s="6"/>
      <c r="K90" s="6"/>
      <c r="L90" s="6"/>
    </row>
    <row r="91" spans="1:12" hidden="1" x14ac:dyDescent="0.25">
      <c r="A91" s="42">
        <v>87</v>
      </c>
      <c r="B91" s="47">
        <v>101</v>
      </c>
      <c r="C91" s="43" t="s">
        <v>192</v>
      </c>
      <c r="D91" s="44" t="s">
        <v>193</v>
      </c>
      <c r="E91" s="7"/>
      <c r="F91" s="7"/>
      <c r="G91" s="29"/>
      <c r="H91" s="29"/>
      <c r="I91" s="29"/>
      <c r="J91" s="29"/>
      <c r="K91" s="29"/>
      <c r="L91" s="29"/>
    </row>
    <row r="92" spans="1:12" hidden="1" x14ac:dyDescent="0.25">
      <c r="A92" s="42">
        <v>88</v>
      </c>
      <c r="B92" s="47">
        <v>103</v>
      </c>
      <c r="C92" s="43" t="s">
        <v>194</v>
      </c>
      <c r="D92" s="44" t="s">
        <v>195</v>
      </c>
      <c r="E92" s="7"/>
      <c r="F92" s="7"/>
      <c r="G92" s="7"/>
      <c r="H92" s="7"/>
      <c r="I92" s="7"/>
      <c r="J92" s="7"/>
      <c r="K92" s="7"/>
      <c r="L92" s="7"/>
    </row>
    <row r="93" spans="1:12" hidden="1" x14ac:dyDescent="0.25">
      <c r="A93" s="42">
        <v>89</v>
      </c>
      <c r="B93" s="47">
        <v>104</v>
      </c>
      <c r="C93" s="43" t="s">
        <v>196</v>
      </c>
      <c r="D93" s="44" t="s">
        <v>197</v>
      </c>
      <c r="E93" s="7"/>
      <c r="F93" s="7"/>
      <c r="G93" s="7"/>
      <c r="H93" s="7"/>
      <c r="I93" s="7"/>
      <c r="J93" s="7"/>
      <c r="K93" s="7"/>
      <c r="L93" s="7"/>
    </row>
    <row r="94" spans="1:12" hidden="1" x14ac:dyDescent="0.25">
      <c r="A94" s="42">
        <v>90</v>
      </c>
      <c r="B94" s="47">
        <v>105</v>
      </c>
      <c r="C94" s="43" t="s">
        <v>198</v>
      </c>
      <c r="D94" s="44" t="s">
        <v>199</v>
      </c>
      <c r="E94" s="7"/>
      <c r="F94" s="7"/>
      <c r="G94" s="9"/>
      <c r="H94" s="9"/>
      <c r="I94" s="9"/>
      <c r="J94" s="9"/>
      <c r="K94" s="9"/>
      <c r="L94" s="9"/>
    </row>
    <row r="95" spans="1:12" hidden="1" x14ac:dyDescent="0.25">
      <c r="A95" s="42">
        <v>91</v>
      </c>
      <c r="B95" s="47">
        <v>106</v>
      </c>
      <c r="C95" s="43" t="s">
        <v>200</v>
      </c>
      <c r="D95" s="44" t="s">
        <v>201</v>
      </c>
      <c r="E95" s="7"/>
      <c r="F95" s="7"/>
      <c r="G95" s="258"/>
      <c r="H95" s="258"/>
      <c r="I95" s="258"/>
      <c r="J95" s="258"/>
      <c r="K95" s="258"/>
      <c r="L95" s="258"/>
    </row>
    <row r="96" spans="1:12" ht="25.5" hidden="1" x14ac:dyDescent="0.25">
      <c r="A96" s="42">
        <v>92</v>
      </c>
      <c r="B96" s="47">
        <v>107</v>
      </c>
      <c r="C96" s="43" t="s">
        <v>202</v>
      </c>
      <c r="D96" s="44" t="s">
        <v>203</v>
      </c>
      <c r="E96" s="7"/>
      <c r="F96" s="7"/>
      <c r="G96" s="258"/>
      <c r="H96" s="258"/>
      <c r="I96" s="258"/>
      <c r="J96" s="258"/>
      <c r="K96" s="258"/>
      <c r="L96" s="258"/>
    </row>
    <row r="97" spans="1:12" ht="15" hidden="1" customHeight="1" x14ac:dyDescent="0.25">
      <c r="A97" s="42">
        <v>93</v>
      </c>
      <c r="B97" s="47">
        <v>108</v>
      </c>
      <c r="C97" s="43" t="s">
        <v>204</v>
      </c>
      <c r="D97" s="44" t="s">
        <v>205</v>
      </c>
      <c r="E97" s="7"/>
      <c r="F97" s="7"/>
      <c r="G97" s="409"/>
      <c r="H97" s="409"/>
      <c r="I97" s="32"/>
      <c r="J97" s="32"/>
      <c r="K97" s="258"/>
      <c r="L97" s="32"/>
    </row>
    <row r="98" spans="1:12" hidden="1" x14ac:dyDescent="0.25">
      <c r="A98" s="42">
        <v>94</v>
      </c>
      <c r="B98" s="47">
        <v>110</v>
      </c>
      <c r="C98" s="43" t="s">
        <v>206</v>
      </c>
      <c r="D98" s="44" t="s">
        <v>207</v>
      </c>
      <c r="E98" s="7"/>
      <c r="F98" s="7"/>
      <c r="G98" s="261"/>
      <c r="H98" s="261"/>
      <c r="I98" s="261"/>
      <c r="J98" s="261"/>
      <c r="K98" s="258"/>
      <c r="L98" s="261"/>
    </row>
    <row r="99" spans="1:12" hidden="1" x14ac:dyDescent="0.25">
      <c r="A99" s="42">
        <v>95</v>
      </c>
      <c r="B99" s="47">
        <v>111</v>
      </c>
      <c r="C99" s="43" t="s">
        <v>208</v>
      </c>
      <c r="D99" s="44" t="s">
        <v>209</v>
      </c>
      <c r="E99" s="7"/>
      <c r="F99" s="7"/>
      <c r="G99" s="258"/>
      <c r="H99" s="258"/>
      <c r="I99" s="258"/>
      <c r="J99" s="258"/>
      <c r="K99" s="258"/>
      <c r="L99" s="258"/>
    </row>
    <row r="100" spans="1:12" hidden="1" x14ac:dyDescent="0.25">
      <c r="A100" s="42">
        <v>96</v>
      </c>
      <c r="B100" s="47">
        <v>113</v>
      </c>
      <c r="C100" s="43" t="s">
        <v>210</v>
      </c>
      <c r="D100" s="44" t="s">
        <v>211</v>
      </c>
      <c r="E100" s="7"/>
      <c r="F100" s="7"/>
      <c r="G100" s="258"/>
      <c r="H100" s="258"/>
      <c r="I100" s="258"/>
      <c r="J100" s="258"/>
      <c r="K100" s="258"/>
      <c r="L100" s="258"/>
    </row>
    <row r="101" spans="1:12" hidden="1" x14ac:dyDescent="0.25">
      <c r="A101" s="42">
        <v>97</v>
      </c>
      <c r="B101" s="47">
        <v>114</v>
      </c>
      <c r="C101" s="43" t="s">
        <v>212</v>
      </c>
      <c r="D101" s="44" t="s">
        <v>213</v>
      </c>
      <c r="E101" s="7"/>
      <c r="F101" s="7"/>
      <c r="G101" s="258"/>
      <c r="H101" s="258"/>
      <c r="I101" s="258"/>
      <c r="J101" s="258"/>
      <c r="K101" s="258"/>
      <c r="L101" s="258"/>
    </row>
    <row r="102" spans="1:12" hidden="1" x14ac:dyDescent="0.25">
      <c r="A102" s="42">
        <v>98</v>
      </c>
      <c r="B102" s="47">
        <v>116</v>
      </c>
      <c r="C102" s="43" t="s">
        <v>214</v>
      </c>
      <c r="D102" s="44" t="s">
        <v>215</v>
      </c>
      <c r="E102" s="7"/>
      <c r="F102" s="7"/>
      <c r="G102" s="258"/>
      <c r="H102" s="258"/>
      <c r="I102" s="258"/>
      <c r="J102" s="258"/>
      <c r="K102" s="258"/>
      <c r="L102" s="258"/>
    </row>
    <row r="103" spans="1:12" hidden="1" x14ac:dyDescent="0.25">
      <c r="A103" s="42">
        <v>99</v>
      </c>
      <c r="B103" s="47">
        <v>117</v>
      </c>
      <c r="C103" s="43" t="s">
        <v>216</v>
      </c>
      <c r="D103" s="44" t="s">
        <v>217</v>
      </c>
      <c r="E103" s="7"/>
      <c r="F103" s="7"/>
      <c r="G103" s="258"/>
      <c r="H103" s="258"/>
      <c r="I103" s="258"/>
      <c r="J103" s="258"/>
      <c r="K103" s="258"/>
      <c r="L103" s="258"/>
    </row>
    <row r="104" spans="1:12" hidden="1" x14ac:dyDescent="0.25">
      <c r="A104" s="42">
        <v>100</v>
      </c>
      <c r="B104" s="47">
        <v>118</v>
      </c>
      <c r="C104" s="43" t="s">
        <v>218</v>
      </c>
      <c r="D104" s="44" t="s">
        <v>219</v>
      </c>
      <c r="E104" s="7"/>
      <c r="F104" s="7"/>
      <c r="G104" s="258"/>
      <c r="H104" s="258"/>
      <c r="I104" s="258"/>
      <c r="J104" s="258"/>
      <c r="K104" s="258"/>
      <c r="L104" s="258"/>
    </row>
    <row r="105" spans="1:12" ht="25.5" hidden="1" x14ac:dyDescent="0.25">
      <c r="A105" s="42">
        <v>101</v>
      </c>
      <c r="B105" s="47">
        <v>120</v>
      </c>
      <c r="C105" s="43" t="s">
        <v>220</v>
      </c>
      <c r="D105" s="44" t="s">
        <v>221</v>
      </c>
      <c r="E105" s="7"/>
      <c r="F105" s="7"/>
      <c r="G105" s="258"/>
      <c r="H105" s="258"/>
      <c r="I105" s="258"/>
      <c r="J105" s="258"/>
      <c r="K105" s="258"/>
      <c r="L105" s="258"/>
    </row>
    <row r="106" spans="1:12" hidden="1" x14ac:dyDescent="0.25">
      <c r="A106" s="42">
        <v>102</v>
      </c>
      <c r="B106" s="47">
        <v>121</v>
      </c>
      <c r="C106" s="43" t="s">
        <v>222</v>
      </c>
      <c r="D106" s="44" t="s">
        <v>223</v>
      </c>
      <c r="E106" s="7"/>
      <c r="F106" s="7"/>
      <c r="G106" s="258"/>
      <c r="H106" s="258"/>
      <c r="I106" s="258"/>
      <c r="J106" s="258"/>
      <c r="K106" s="258"/>
      <c r="L106" s="258"/>
    </row>
    <row r="107" spans="1:12" hidden="1" x14ac:dyDescent="0.25">
      <c r="A107" s="42">
        <v>103</v>
      </c>
      <c r="B107" s="47">
        <v>123</v>
      </c>
      <c r="C107" s="43" t="s">
        <v>224</v>
      </c>
      <c r="D107" s="44" t="s">
        <v>225</v>
      </c>
      <c r="E107" s="7"/>
      <c r="F107" s="7"/>
      <c r="G107" s="258"/>
      <c r="H107" s="258"/>
      <c r="I107" s="258"/>
      <c r="J107" s="258"/>
      <c r="K107" s="258"/>
      <c r="L107" s="258"/>
    </row>
    <row r="108" spans="1:12" ht="26.25" hidden="1" x14ac:dyDescent="0.25">
      <c r="A108" s="42">
        <v>104</v>
      </c>
      <c r="B108" s="20">
        <v>123</v>
      </c>
      <c r="C108" s="20" t="s">
        <v>76</v>
      </c>
      <c r="D108" s="45" t="s">
        <v>226</v>
      </c>
      <c r="E108" s="7"/>
      <c r="F108" s="7"/>
      <c r="G108" s="258"/>
      <c r="H108" s="258"/>
      <c r="I108" s="258"/>
      <c r="J108" s="258"/>
      <c r="K108" s="258"/>
      <c r="L108" s="258"/>
    </row>
    <row r="109" spans="1:12" hidden="1" x14ac:dyDescent="0.25">
      <c r="A109" s="42">
        <v>105</v>
      </c>
      <c r="B109" s="47">
        <v>124</v>
      </c>
      <c r="C109" s="43" t="s">
        <v>227</v>
      </c>
      <c r="D109" s="44" t="s">
        <v>228</v>
      </c>
      <c r="E109" s="7"/>
      <c r="F109" s="7"/>
      <c r="G109" s="258"/>
      <c r="H109" s="258"/>
      <c r="I109" s="258"/>
      <c r="J109" s="258"/>
      <c r="K109" s="258"/>
      <c r="L109" s="258"/>
    </row>
    <row r="110" spans="1:12" hidden="1" x14ac:dyDescent="0.25">
      <c r="A110" s="42">
        <v>106</v>
      </c>
      <c r="B110" s="47">
        <v>125</v>
      </c>
      <c r="C110" s="43" t="s">
        <v>229</v>
      </c>
      <c r="D110" s="44" t="s">
        <v>230</v>
      </c>
      <c r="E110" s="7"/>
      <c r="F110" s="7"/>
      <c r="G110" s="258"/>
      <c r="H110" s="258"/>
      <c r="I110" s="258"/>
      <c r="J110" s="258"/>
      <c r="K110" s="258"/>
      <c r="L110" s="258"/>
    </row>
    <row r="111" spans="1:12" hidden="1" x14ac:dyDescent="0.25">
      <c r="A111" s="42">
        <v>107</v>
      </c>
      <c r="B111" s="47">
        <v>126</v>
      </c>
      <c r="C111" s="20" t="s">
        <v>231</v>
      </c>
      <c r="D111" s="49" t="s">
        <v>232</v>
      </c>
      <c r="E111" s="7"/>
      <c r="F111" s="7"/>
      <c r="G111" s="258"/>
      <c r="H111" s="258"/>
      <c r="I111" s="258"/>
      <c r="J111" s="258"/>
      <c r="K111" s="258"/>
      <c r="L111" s="258"/>
    </row>
    <row r="112" spans="1:12" hidden="1" x14ac:dyDescent="0.25">
      <c r="A112" s="42">
        <v>108</v>
      </c>
      <c r="B112" s="47">
        <v>128</v>
      </c>
      <c r="C112" s="43" t="s">
        <v>233</v>
      </c>
      <c r="D112" s="44" t="s">
        <v>234</v>
      </c>
      <c r="E112" s="7"/>
      <c r="F112" s="7"/>
      <c r="G112" s="258"/>
      <c r="H112" s="258"/>
      <c r="I112" s="258"/>
      <c r="J112" s="258"/>
      <c r="K112" s="258"/>
      <c r="L112" s="258"/>
    </row>
    <row r="113" spans="1:12" hidden="1" x14ac:dyDescent="0.25">
      <c r="A113" s="42">
        <v>109</v>
      </c>
      <c r="B113" s="20">
        <v>129</v>
      </c>
      <c r="C113" s="20" t="s">
        <v>235</v>
      </c>
      <c r="D113" s="45" t="s">
        <v>236</v>
      </c>
      <c r="E113" s="7"/>
      <c r="F113" s="7"/>
      <c r="G113" s="258"/>
      <c r="H113" s="258"/>
      <c r="I113" s="258"/>
      <c r="J113" s="258"/>
      <c r="K113" s="258"/>
      <c r="L113" s="258"/>
    </row>
    <row r="114" spans="1:12" ht="25.5" hidden="1" x14ac:dyDescent="0.25">
      <c r="A114" s="42">
        <v>110</v>
      </c>
      <c r="B114" s="20">
        <v>130</v>
      </c>
      <c r="C114" s="43" t="s">
        <v>237</v>
      </c>
      <c r="D114" s="44" t="s">
        <v>238</v>
      </c>
      <c r="E114" s="7"/>
      <c r="F114" s="7"/>
      <c r="G114" s="258"/>
      <c r="H114" s="258"/>
      <c r="I114" s="258"/>
      <c r="J114" s="258"/>
      <c r="K114" s="258"/>
      <c r="L114" s="258"/>
    </row>
    <row r="115" spans="1:12" hidden="1" x14ac:dyDescent="0.25">
      <c r="A115" s="42">
        <v>111</v>
      </c>
      <c r="B115" s="47">
        <v>130</v>
      </c>
      <c r="C115" s="20">
        <v>560215</v>
      </c>
      <c r="D115" s="49" t="s">
        <v>239</v>
      </c>
      <c r="E115" s="7"/>
      <c r="F115" s="7"/>
      <c r="G115" s="258"/>
      <c r="H115" s="258"/>
      <c r="I115" s="258"/>
      <c r="J115" s="258"/>
      <c r="K115" s="258"/>
      <c r="L115" s="258"/>
    </row>
    <row r="116" spans="1:12" hidden="1" x14ac:dyDescent="0.25">
      <c r="A116" s="42">
        <v>112</v>
      </c>
      <c r="B116" s="47">
        <v>131</v>
      </c>
      <c r="C116" s="43" t="s">
        <v>240</v>
      </c>
      <c r="D116" s="44" t="s">
        <v>241</v>
      </c>
      <c r="E116" s="7"/>
      <c r="F116" s="7"/>
      <c r="G116" s="258"/>
      <c r="H116" s="258"/>
      <c r="I116" s="258"/>
      <c r="J116" s="258"/>
      <c r="K116" s="258"/>
      <c r="L116" s="258"/>
    </row>
    <row r="117" spans="1:12" hidden="1" x14ac:dyDescent="0.25">
      <c r="A117" s="42">
        <v>113</v>
      </c>
      <c r="B117" s="47">
        <v>132</v>
      </c>
      <c r="C117" s="43" t="s">
        <v>242</v>
      </c>
      <c r="D117" s="44" t="s">
        <v>243</v>
      </c>
      <c r="E117" s="7"/>
      <c r="F117" s="7"/>
      <c r="G117" s="258"/>
      <c r="H117" s="258"/>
      <c r="I117" s="258"/>
      <c r="J117" s="258"/>
      <c r="K117" s="258"/>
      <c r="L117" s="258"/>
    </row>
    <row r="118" spans="1:12" ht="25.5" hidden="1" x14ac:dyDescent="0.25">
      <c r="A118" s="42">
        <v>114</v>
      </c>
      <c r="B118" s="20">
        <v>133</v>
      </c>
      <c r="C118" s="20">
        <v>560219</v>
      </c>
      <c r="D118" s="44" t="s">
        <v>244</v>
      </c>
      <c r="E118" s="7"/>
      <c r="F118" s="7"/>
      <c r="G118" s="258"/>
      <c r="H118" s="258"/>
      <c r="I118" s="258"/>
      <c r="J118" s="258"/>
      <c r="K118" s="258"/>
      <c r="L118" s="258"/>
    </row>
    <row r="119" spans="1:12" ht="25.5" hidden="1" x14ac:dyDescent="0.25">
      <c r="A119" s="42">
        <v>115</v>
      </c>
      <c r="B119" s="20">
        <v>134</v>
      </c>
      <c r="C119" s="43" t="s">
        <v>245</v>
      </c>
      <c r="D119" s="44" t="s">
        <v>246</v>
      </c>
      <c r="E119" s="7"/>
      <c r="F119" s="7"/>
      <c r="G119" s="258"/>
      <c r="H119" s="258"/>
      <c r="I119" s="258"/>
      <c r="J119" s="258"/>
      <c r="K119" s="258"/>
      <c r="L119" s="258"/>
    </row>
    <row r="120" spans="1:12" hidden="1" x14ac:dyDescent="0.25">
      <c r="A120" s="42">
        <v>116</v>
      </c>
      <c r="B120" s="47">
        <v>134</v>
      </c>
      <c r="C120" s="20">
        <v>560221</v>
      </c>
      <c r="D120" s="44" t="s">
        <v>247</v>
      </c>
      <c r="E120" s="7"/>
      <c r="F120" s="7"/>
      <c r="G120" s="258"/>
      <c r="H120" s="258"/>
      <c r="I120" s="258"/>
      <c r="J120" s="258"/>
      <c r="K120" s="258"/>
      <c r="L120" s="258"/>
    </row>
    <row r="121" spans="1:12" hidden="1" x14ac:dyDescent="0.25">
      <c r="A121" s="42">
        <v>117</v>
      </c>
      <c r="B121" s="47">
        <v>136</v>
      </c>
      <c r="C121" s="20">
        <v>560223</v>
      </c>
      <c r="D121" s="44" t="s">
        <v>248</v>
      </c>
      <c r="E121" s="7"/>
      <c r="F121" s="7"/>
      <c r="G121" s="258"/>
      <c r="H121" s="258"/>
      <c r="I121" s="258"/>
      <c r="J121" s="258"/>
      <c r="K121" s="258"/>
      <c r="L121" s="258"/>
    </row>
    <row r="122" spans="1:12" hidden="1" x14ac:dyDescent="0.25">
      <c r="A122" s="42">
        <v>118</v>
      </c>
      <c r="B122" s="47">
        <v>137</v>
      </c>
      <c r="C122" s="43" t="s">
        <v>249</v>
      </c>
      <c r="D122" s="44" t="s">
        <v>250</v>
      </c>
      <c r="E122" s="7"/>
      <c r="F122" s="7"/>
      <c r="G122" s="258"/>
      <c r="H122" s="258"/>
      <c r="I122" s="258"/>
      <c r="J122" s="258"/>
      <c r="K122" s="258"/>
      <c r="L122" s="258"/>
    </row>
    <row r="123" spans="1:12" hidden="1" x14ac:dyDescent="0.25">
      <c r="A123" s="42">
        <v>119</v>
      </c>
      <c r="B123" s="47">
        <v>138</v>
      </c>
      <c r="C123" s="43" t="s">
        <v>251</v>
      </c>
      <c r="D123" s="44" t="s">
        <v>252</v>
      </c>
      <c r="E123" s="7"/>
      <c r="F123" s="7"/>
      <c r="G123" s="258"/>
      <c r="H123" s="258"/>
      <c r="I123" s="258"/>
      <c r="J123" s="258"/>
      <c r="K123" s="258"/>
      <c r="L123" s="258"/>
    </row>
    <row r="124" spans="1:12" hidden="1" x14ac:dyDescent="0.25">
      <c r="A124" s="42">
        <v>120</v>
      </c>
      <c r="B124" s="47">
        <v>139</v>
      </c>
      <c r="C124" s="43" t="s">
        <v>253</v>
      </c>
      <c r="D124" s="44" t="s">
        <v>254</v>
      </c>
      <c r="E124" s="7"/>
      <c r="F124" s="7"/>
      <c r="G124" s="258"/>
      <c r="H124" s="258"/>
      <c r="I124" s="258"/>
      <c r="J124" s="258"/>
      <c r="K124" s="258"/>
      <c r="L124" s="258"/>
    </row>
    <row r="125" spans="1:12" hidden="1" x14ac:dyDescent="0.25">
      <c r="A125" s="42">
        <v>121</v>
      </c>
      <c r="B125" s="20">
        <v>140</v>
      </c>
      <c r="C125" s="43" t="s">
        <v>255</v>
      </c>
      <c r="D125" s="44" t="s">
        <v>256</v>
      </c>
      <c r="E125" s="7"/>
      <c r="F125" s="7"/>
      <c r="G125" s="258"/>
      <c r="H125" s="258"/>
      <c r="I125" s="258"/>
      <c r="J125" s="258"/>
      <c r="K125" s="258"/>
      <c r="L125" s="258"/>
    </row>
    <row r="126" spans="1:12" hidden="1" x14ac:dyDescent="0.25">
      <c r="A126" s="42">
        <v>122</v>
      </c>
      <c r="B126" s="20">
        <v>140</v>
      </c>
      <c r="C126" s="20">
        <v>560227</v>
      </c>
      <c r="D126" s="45" t="s">
        <v>257</v>
      </c>
      <c r="E126" s="7"/>
      <c r="F126" s="7"/>
      <c r="G126" s="258"/>
      <c r="H126" s="258"/>
      <c r="I126" s="258"/>
      <c r="J126" s="258"/>
      <c r="K126" s="258"/>
      <c r="L126" s="258"/>
    </row>
    <row r="127" spans="1:12" hidden="1" x14ac:dyDescent="0.25">
      <c r="A127" s="42">
        <v>123</v>
      </c>
      <c r="B127" s="20">
        <v>141</v>
      </c>
      <c r="C127" s="20">
        <v>560228</v>
      </c>
      <c r="D127" s="45" t="s">
        <v>258</v>
      </c>
      <c r="E127" s="7"/>
      <c r="F127" s="7"/>
      <c r="G127" s="258"/>
      <c r="H127" s="258"/>
      <c r="I127" s="258"/>
      <c r="J127" s="258"/>
      <c r="K127" s="258"/>
      <c r="L127" s="258"/>
    </row>
    <row r="128" spans="1:12" hidden="1" x14ac:dyDescent="0.25">
      <c r="A128" s="42">
        <v>124</v>
      </c>
      <c r="B128" s="20">
        <v>142</v>
      </c>
      <c r="C128" s="20">
        <v>560229</v>
      </c>
      <c r="D128" s="49" t="s">
        <v>83</v>
      </c>
      <c r="E128" s="7"/>
      <c r="F128" s="7"/>
      <c r="G128" s="258"/>
      <c r="H128" s="258"/>
      <c r="I128" s="258"/>
      <c r="J128" s="258"/>
      <c r="K128" s="258"/>
      <c r="L128" s="258"/>
    </row>
    <row r="129" spans="1:12" hidden="1" x14ac:dyDescent="0.25">
      <c r="A129" s="42">
        <v>125</v>
      </c>
      <c r="B129" s="20">
        <v>143</v>
      </c>
      <c r="C129" s="50">
        <v>560169</v>
      </c>
      <c r="D129" s="44" t="s">
        <v>259</v>
      </c>
      <c r="E129" s="7"/>
      <c r="F129" s="7"/>
      <c r="G129" s="258"/>
      <c r="H129" s="258"/>
      <c r="I129" s="258"/>
      <c r="J129" s="258"/>
      <c r="K129" s="258"/>
      <c r="L129" s="258"/>
    </row>
    <row r="130" spans="1:12" hidden="1" x14ac:dyDescent="0.25">
      <c r="A130" s="42">
        <v>126</v>
      </c>
      <c r="B130" s="20">
        <v>143</v>
      </c>
      <c r="C130" s="20">
        <v>560230</v>
      </c>
      <c r="D130" s="49" t="s">
        <v>260</v>
      </c>
      <c r="E130" s="7"/>
      <c r="F130" s="7"/>
      <c r="G130" s="258"/>
      <c r="H130" s="258"/>
      <c r="I130" s="258"/>
      <c r="J130" s="258"/>
      <c r="K130" s="258"/>
      <c r="L130" s="258"/>
    </row>
    <row r="131" spans="1:12" hidden="1" x14ac:dyDescent="0.25">
      <c r="A131" s="42">
        <v>127</v>
      </c>
      <c r="B131" s="20">
        <v>144</v>
      </c>
      <c r="C131" s="51" t="s">
        <v>261</v>
      </c>
      <c r="D131" s="49" t="s">
        <v>262</v>
      </c>
      <c r="E131" s="7"/>
      <c r="F131" s="7"/>
      <c r="G131" s="258"/>
      <c r="H131" s="258"/>
      <c r="I131" s="258"/>
      <c r="J131" s="258"/>
      <c r="K131" s="258"/>
      <c r="L131" s="258"/>
    </row>
    <row r="132" spans="1:12" hidden="1" x14ac:dyDescent="0.25">
      <c r="A132" s="42">
        <v>128</v>
      </c>
      <c r="B132" s="20">
        <v>144</v>
      </c>
      <c r="C132" s="51" t="s">
        <v>263</v>
      </c>
      <c r="D132" s="52" t="s">
        <v>264</v>
      </c>
      <c r="E132" s="7"/>
      <c r="F132" s="7"/>
      <c r="G132" s="258"/>
      <c r="H132" s="258"/>
      <c r="I132" s="258"/>
      <c r="J132" s="258"/>
      <c r="K132" s="258"/>
      <c r="L132" s="258"/>
    </row>
    <row r="133" spans="1:12" hidden="1" x14ac:dyDescent="0.25">
      <c r="A133" s="42">
        <v>129</v>
      </c>
      <c r="B133" s="20">
        <v>145</v>
      </c>
      <c r="C133" s="43" t="s">
        <v>265</v>
      </c>
      <c r="D133" s="44" t="s">
        <v>266</v>
      </c>
      <c r="E133" s="7"/>
      <c r="F133" s="7"/>
      <c r="G133" s="258"/>
      <c r="H133" s="258"/>
      <c r="I133" s="258"/>
      <c r="J133" s="258"/>
      <c r="K133" s="258"/>
      <c r="L133" s="258"/>
    </row>
    <row r="134" spans="1:12" ht="26.25" hidden="1" x14ac:dyDescent="0.25">
      <c r="A134" s="42">
        <v>130</v>
      </c>
      <c r="B134" s="20">
        <v>145</v>
      </c>
      <c r="C134" s="51" t="s">
        <v>267</v>
      </c>
      <c r="D134" s="52" t="s">
        <v>268</v>
      </c>
      <c r="E134" s="7"/>
      <c r="F134" s="7"/>
      <c r="G134" s="258"/>
      <c r="H134" s="258"/>
      <c r="I134" s="258"/>
      <c r="J134" s="258"/>
      <c r="K134" s="258"/>
      <c r="L134" s="258"/>
    </row>
    <row r="135" spans="1:12" hidden="1" x14ac:dyDescent="0.25">
      <c r="A135" s="42">
        <v>131</v>
      </c>
      <c r="B135" s="20">
        <v>146</v>
      </c>
      <c r="C135" s="43" t="s">
        <v>269</v>
      </c>
      <c r="D135" s="44" t="s">
        <v>270</v>
      </c>
      <c r="E135" s="7"/>
      <c r="F135" s="7"/>
      <c r="G135" s="258"/>
      <c r="H135" s="258"/>
      <c r="I135" s="258"/>
      <c r="J135" s="258"/>
      <c r="K135" s="258"/>
      <c r="L135" s="258"/>
    </row>
    <row r="136" spans="1:12" hidden="1" x14ac:dyDescent="0.25">
      <c r="A136" s="42">
        <v>132</v>
      </c>
      <c r="B136" s="20">
        <v>146</v>
      </c>
      <c r="C136" s="51" t="s">
        <v>271</v>
      </c>
      <c r="D136" s="52" t="s">
        <v>272</v>
      </c>
      <c r="E136" s="7"/>
      <c r="F136" s="7"/>
      <c r="G136" s="258"/>
      <c r="H136" s="258"/>
      <c r="I136" s="258"/>
      <c r="J136" s="258"/>
      <c r="K136" s="258"/>
      <c r="L136" s="258"/>
    </row>
    <row r="137" spans="1:12" hidden="1" x14ac:dyDescent="0.25">
      <c r="A137" s="42">
        <v>133</v>
      </c>
      <c r="B137" s="20">
        <v>147</v>
      </c>
      <c r="C137" s="51" t="s">
        <v>273</v>
      </c>
      <c r="D137" s="52" t="s">
        <v>274</v>
      </c>
      <c r="E137" s="7"/>
      <c r="F137" s="7"/>
      <c r="G137" s="258"/>
      <c r="H137" s="258"/>
      <c r="I137" s="258"/>
      <c r="J137" s="258"/>
      <c r="K137" s="258"/>
      <c r="L137" s="258"/>
    </row>
    <row r="138" spans="1:12" hidden="1" x14ac:dyDescent="0.25">
      <c r="A138" s="42">
        <v>134</v>
      </c>
      <c r="B138" s="20">
        <v>148</v>
      </c>
      <c r="C138" s="51" t="s">
        <v>275</v>
      </c>
      <c r="D138" s="52" t="s">
        <v>88</v>
      </c>
      <c r="E138" s="7"/>
      <c r="F138" s="7"/>
      <c r="G138" s="258"/>
      <c r="H138" s="258"/>
      <c r="I138" s="258"/>
      <c r="J138" s="258"/>
      <c r="K138" s="258"/>
      <c r="L138" s="258"/>
    </row>
    <row r="139" spans="1:12" hidden="1" x14ac:dyDescent="0.25">
      <c r="A139" s="42">
        <v>135</v>
      </c>
      <c r="B139" s="20">
        <v>149</v>
      </c>
      <c r="C139" s="43" t="s">
        <v>276</v>
      </c>
      <c r="D139" s="44" t="s">
        <v>277</v>
      </c>
      <c r="E139" s="7"/>
      <c r="F139" s="7"/>
      <c r="G139" s="258"/>
      <c r="H139" s="258"/>
      <c r="I139" s="258"/>
      <c r="J139" s="258"/>
      <c r="K139" s="258"/>
      <c r="L139" s="258"/>
    </row>
    <row r="140" spans="1:12" hidden="1" x14ac:dyDescent="0.25">
      <c r="A140" s="42">
        <v>136</v>
      </c>
      <c r="B140" s="20">
        <v>150</v>
      </c>
      <c r="C140" s="51" t="s">
        <v>278</v>
      </c>
      <c r="D140" s="52" t="s">
        <v>279</v>
      </c>
      <c r="E140" s="7"/>
      <c r="F140" s="7"/>
      <c r="G140" s="258"/>
      <c r="H140" s="258"/>
      <c r="I140" s="258"/>
      <c r="J140" s="258"/>
      <c r="K140" s="258"/>
      <c r="L140" s="258"/>
    </row>
    <row r="141" spans="1:12" hidden="1" x14ac:dyDescent="0.25">
      <c r="A141" s="42">
        <v>137</v>
      </c>
      <c r="B141" s="20">
        <v>151</v>
      </c>
      <c r="C141" s="51" t="s">
        <v>280</v>
      </c>
      <c r="D141" s="52" t="s">
        <v>281</v>
      </c>
      <c r="E141" s="7"/>
      <c r="F141" s="7"/>
      <c r="G141" s="258"/>
      <c r="H141" s="258"/>
      <c r="I141" s="258"/>
      <c r="J141" s="258"/>
      <c r="K141" s="258"/>
      <c r="L141" s="258"/>
    </row>
    <row r="142" spans="1:12" ht="25.5" x14ac:dyDescent="0.25">
      <c r="A142" s="42">
        <v>138</v>
      </c>
      <c r="B142" s="47">
        <v>152</v>
      </c>
      <c r="C142" s="43">
        <v>560239</v>
      </c>
      <c r="D142" s="44" t="s">
        <v>282</v>
      </c>
      <c r="E142" s="7"/>
      <c r="F142" s="7"/>
      <c r="G142" s="258"/>
      <c r="H142" s="258"/>
      <c r="I142" s="258">
        <v>360</v>
      </c>
      <c r="J142" s="258">
        <v>10941643</v>
      </c>
      <c r="K142" s="258"/>
      <c r="L142" s="258"/>
    </row>
    <row r="143" spans="1:12" x14ac:dyDescent="0.25">
      <c r="A143" s="42">
        <v>139</v>
      </c>
      <c r="B143" s="20">
        <v>153</v>
      </c>
      <c r="C143" s="43" t="s">
        <v>77</v>
      </c>
      <c r="D143" s="44" t="s">
        <v>283</v>
      </c>
      <c r="E143" s="7"/>
      <c r="F143" s="7"/>
      <c r="G143" s="258"/>
      <c r="H143" s="258"/>
      <c r="I143" s="258">
        <v>750</v>
      </c>
      <c r="J143" s="258">
        <v>43453711</v>
      </c>
      <c r="K143" s="258"/>
      <c r="L143" s="258"/>
    </row>
    <row r="144" spans="1:12" hidden="1" x14ac:dyDescent="0.25">
      <c r="A144" s="42">
        <v>140</v>
      </c>
      <c r="B144" s="47">
        <v>154</v>
      </c>
      <c r="C144" s="51" t="s">
        <v>284</v>
      </c>
      <c r="D144" s="49" t="s">
        <v>285</v>
      </c>
      <c r="E144" s="7"/>
      <c r="F144" s="7"/>
      <c r="G144" s="258"/>
      <c r="H144" s="258"/>
      <c r="I144" s="258"/>
      <c r="J144" s="258"/>
      <c r="K144" s="258"/>
      <c r="L144" s="258"/>
    </row>
    <row r="145" spans="1:12" hidden="1" x14ac:dyDescent="0.25">
      <c r="A145" s="42">
        <v>141</v>
      </c>
      <c r="B145" s="47">
        <v>155</v>
      </c>
      <c r="C145" s="51" t="s">
        <v>286</v>
      </c>
      <c r="D145" s="49" t="s">
        <v>287</v>
      </c>
      <c r="E145" s="7"/>
      <c r="F145" s="7"/>
      <c r="G145" s="258"/>
      <c r="H145" s="258"/>
      <c r="I145" s="258"/>
      <c r="J145" s="258"/>
      <c r="K145" s="258"/>
      <c r="L145" s="258"/>
    </row>
    <row r="146" spans="1:12" hidden="1" x14ac:dyDescent="0.25">
      <c r="A146" s="42">
        <v>142</v>
      </c>
      <c r="B146" s="47">
        <v>156</v>
      </c>
      <c r="C146" s="51" t="s">
        <v>288</v>
      </c>
      <c r="D146" s="49" t="s">
        <v>289</v>
      </c>
      <c r="E146" s="7"/>
      <c r="F146" s="7"/>
      <c r="G146" s="258"/>
      <c r="H146" s="258"/>
      <c r="I146" s="258"/>
      <c r="J146" s="258"/>
      <c r="K146" s="258"/>
      <c r="L146" s="258"/>
    </row>
    <row r="147" spans="1:12" hidden="1" x14ac:dyDescent="0.25">
      <c r="A147" s="42">
        <v>143</v>
      </c>
      <c r="B147" s="47">
        <v>157</v>
      </c>
      <c r="C147" s="51" t="s">
        <v>290</v>
      </c>
      <c r="D147" s="49" t="s">
        <v>291</v>
      </c>
      <c r="E147" s="7"/>
      <c r="F147" s="7"/>
      <c r="G147" s="258"/>
      <c r="H147" s="258"/>
      <c r="I147" s="258"/>
      <c r="J147" s="258"/>
      <c r="K147" s="258"/>
      <c r="L147" s="258"/>
    </row>
    <row r="148" spans="1:12" hidden="1" x14ac:dyDescent="0.25">
      <c r="A148" s="42">
        <v>144</v>
      </c>
      <c r="B148" s="47">
        <v>158</v>
      </c>
      <c r="C148" s="51" t="s">
        <v>292</v>
      </c>
      <c r="D148" s="49" t="s">
        <v>293</v>
      </c>
      <c r="E148" s="7"/>
      <c r="F148" s="7"/>
      <c r="G148" s="258"/>
      <c r="H148" s="258"/>
      <c r="I148" s="258"/>
      <c r="J148" s="258"/>
      <c r="K148" s="258"/>
      <c r="L148" s="258"/>
    </row>
    <row r="149" spans="1:12" hidden="1" x14ac:dyDescent="0.25">
      <c r="A149" s="42">
        <v>145</v>
      </c>
      <c r="B149" s="47">
        <v>159</v>
      </c>
      <c r="C149" s="51" t="s">
        <v>294</v>
      </c>
      <c r="D149" s="49" t="s">
        <v>295</v>
      </c>
      <c r="E149" s="7"/>
      <c r="F149" s="7"/>
      <c r="G149" s="258"/>
      <c r="H149" s="258"/>
      <c r="I149" s="258"/>
      <c r="J149" s="258"/>
      <c r="K149" s="258"/>
      <c r="L149" s="258"/>
    </row>
    <row r="150" spans="1:12" hidden="1" x14ac:dyDescent="0.25">
      <c r="A150" s="42">
        <v>146</v>
      </c>
      <c r="B150" s="47">
        <v>160</v>
      </c>
      <c r="C150" s="51" t="s">
        <v>296</v>
      </c>
      <c r="D150" s="49" t="s">
        <v>297</v>
      </c>
      <c r="E150" s="7"/>
      <c r="F150" s="7"/>
      <c r="G150" s="258"/>
      <c r="H150" s="258"/>
      <c r="I150" s="258"/>
      <c r="J150" s="258"/>
      <c r="K150" s="258"/>
      <c r="L150" s="258"/>
    </row>
    <row r="151" spans="1:12" hidden="1" x14ac:dyDescent="0.25">
      <c r="A151" s="42">
        <v>147</v>
      </c>
      <c r="B151" s="20">
        <v>161</v>
      </c>
      <c r="C151" s="43" t="s">
        <v>298</v>
      </c>
      <c r="D151" s="44" t="s">
        <v>299</v>
      </c>
      <c r="E151" s="7"/>
      <c r="F151" s="7"/>
      <c r="G151" s="258"/>
      <c r="H151" s="258"/>
      <c r="I151" s="258"/>
      <c r="J151" s="258"/>
      <c r="K151" s="258"/>
      <c r="L151" s="258"/>
    </row>
    <row r="152" spans="1:12" hidden="1" x14ac:dyDescent="0.25">
      <c r="A152" s="42">
        <v>148</v>
      </c>
      <c r="B152" s="47">
        <v>161</v>
      </c>
      <c r="C152" s="51" t="s">
        <v>300</v>
      </c>
      <c r="D152" s="49" t="s">
        <v>301</v>
      </c>
      <c r="E152" s="7"/>
      <c r="F152" s="7"/>
      <c r="G152" s="258"/>
      <c r="H152" s="258"/>
      <c r="I152" s="258"/>
      <c r="J152" s="258"/>
      <c r="K152" s="258"/>
      <c r="L152" s="258"/>
    </row>
    <row r="153" spans="1:12" hidden="1" x14ac:dyDescent="0.25">
      <c r="A153" s="42">
        <v>149</v>
      </c>
      <c r="B153" s="47">
        <v>162</v>
      </c>
      <c r="C153" s="51" t="s">
        <v>302</v>
      </c>
      <c r="D153" s="49" t="s">
        <v>303</v>
      </c>
      <c r="E153" s="7"/>
      <c r="F153" s="7"/>
      <c r="G153" s="258"/>
      <c r="H153" s="258"/>
      <c r="I153" s="258"/>
      <c r="J153" s="258"/>
      <c r="K153" s="258"/>
      <c r="L153" s="258"/>
    </row>
    <row r="154" spans="1:12" hidden="1" x14ac:dyDescent="0.25">
      <c r="A154" s="42">
        <v>150</v>
      </c>
      <c r="B154" s="47">
        <v>163</v>
      </c>
      <c r="C154" s="51" t="s">
        <v>304</v>
      </c>
      <c r="D154" s="49" t="s">
        <v>305</v>
      </c>
      <c r="E154" s="7"/>
      <c r="F154" s="7"/>
      <c r="G154" s="258"/>
      <c r="H154" s="258"/>
      <c r="I154" s="258"/>
      <c r="J154" s="258"/>
      <c r="K154" s="258"/>
      <c r="L154" s="258"/>
    </row>
    <row r="155" spans="1:12" hidden="1" x14ac:dyDescent="0.25">
      <c r="A155" s="42">
        <v>151</v>
      </c>
      <c r="B155" s="47">
        <v>164</v>
      </c>
      <c r="C155" s="51" t="s">
        <v>306</v>
      </c>
      <c r="D155" s="49" t="s">
        <v>307</v>
      </c>
      <c r="E155" s="7"/>
      <c r="F155" s="7"/>
      <c r="G155" s="258"/>
      <c r="H155" s="258"/>
      <c r="I155" s="258"/>
      <c r="J155" s="258"/>
      <c r="K155" s="258"/>
      <c r="L155" s="258"/>
    </row>
    <row r="156" spans="1:12" ht="25.5" hidden="1" x14ac:dyDescent="0.25">
      <c r="A156" s="42">
        <v>152</v>
      </c>
      <c r="B156" s="47">
        <v>165</v>
      </c>
      <c r="C156" s="51" t="s">
        <v>308</v>
      </c>
      <c r="D156" s="49" t="s">
        <v>309</v>
      </c>
      <c r="E156" s="7"/>
      <c r="F156" s="7"/>
      <c r="G156" s="258"/>
      <c r="H156" s="258"/>
      <c r="I156" s="258"/>
      <c r="J156" s="258"/>
      <c r="K156" s="258"/>
      <c r="L156" s="258"/>
    </row>
    <row r="157" spans="1:12" hidden="1" x14ac:dyDescent="0.25">
      <c r="A157" s="42">
        <v>153</v>
      </c>
      <c r="B157" s="20">
        <v>170</v>
      </c>
      <c r="C157" s="43" t="s">
        <v>78</v>
      </c>
      <c r="D157" s="44" t="s">
        <v>310</v>
      </c>
      <c r="E157" s="7"/>
      <c r="F157" s="7"/>
      <c r="G157" s="258"/>
      <c r="H157" s="258"/>
      <c r="I157" s="258"/>
      <c r="J157" s="258"/>
      <c r="K157" s="258"/>
      <c r="L157" s="258"/>
    </row>
    <row r="158" spans="1:12" hidden="1" x14ac:dyDescent="0.25">
      <c r="A158" s="42">
        <v>154</v>
      </c>
      <c r="B158" s="20">
        <v>171</v>
      </c>
      <c r="C158" s="43" t="s">
        <v>79</v>
      </c>
      <c r="D158" s="44" t="s">
        <v>311</v>
      </c>
      <c r="E158" s="7"/>
      <c r="F158" s="7"/>
      <c r="G158" s="258"/>
      <c r="H158" s="258"/>
      <c r="I158" s="258"/>
      <c r="J158" s="258"/>
      <c r="K158" s="258"/>
      <c r="L158" s="258"/>
    </row>
    <row r="159" spans="1:12" hidden="1" x14ac:dyDescent="0.25">
      <c r="A159" s="42">
        <v>155</v>
      </c>
      <c r="B159" s="20">
        <v>174</v>
      </c>
      <c r="C159" s="43">
        <v>560202</v>
      </c>
      <c r="D159" s="44" t="s">
        <v>312</v>
      </c>
      <c r="E159" s="7"/>
      <c r="F159" s="7"/>
      <c r="G159" s="258"/>
      <c r="H159" s="258"/>
      <c r="I159" s="258"/>
      <c r="J159" s="258"/>
      <c r="K159" s="258"/>
      <c r="L159" s="258"/>
    </row>
    <row r="160" spans="1:12" hidden="1" x14ac:dyDescent="0.25">
      <c r="A160" s="42">
        <v>156</v>
      </c>
      <c r="B160" s="20">
        <v>177</v>
      </c>
      <c r="C160" s="43" t="s">
        <v>80</v>
      </c>
      <c r="D160" s="44" t="s">
        <v>313</v>
      </c>
      <c r="E160" s="7"/>
      <c r="F160" s="7"/>
      <c r="G160" s="258"/>
      <c r="H160" s="258"/>
      <c r="I160" s="258"/>
      <c r="J160" s="258"/>
      <c r="K160" s="258"/>
      <c r="L160" s="258"/>
    </row>
    <row r="161" spans="1:12" x14ac:dyDescent="0.25">
      <c r="A161" s="40">
        <v>157</v>
      </c>
      <c r="B161" s="407" t="s">
        <v>316</v>
      </c>
      <c r="C161" s="407"/>
      <c r="D161" s="407"/>
      <c r="E161" s="7">
        <v>17860</v>
      </c>
      <c r="F161" s="7">
        <v>564200000</v>
      </c>
      <c r="G161" s="258">
        <v>1450</v>
      </c>
      <c r="H161" s="260">
        <v>133500000</v>
      </c>
      <c r="I161" s="258"/>
      <c r="J161" s="258"/>
      <c r="K161" s="258"/>
      <c r="L161" s="258"/>
    </row>
    <row r="162" spans="1:12" x14ac:dyDescent="0.25">
      <c r="A162" s="408" t="s">
        <v>315</v>
      </c>
      <c r="B162" s="408"/>
      <c r="C162" s="408"/>
      <c r="D162" s="408"/>
      <c r="E162" s="7">
        <f>SUM(E5:E161)</f>
        <v>296120</v>
      </c>
      <c r="F162" s="7">
        <f>SUM(F5:F161)</f>
        <v>8399873737</v>
      </c>
      <c r="G162" s="260">
        <f t="shared" ref="G162:L162" si="0">SUM(G5:G161)</f>
        <v>19773</v>
      </c>
      <c r="H162" s="260">
        <f t="shared" si="0"/>
        <v>2183084397</v>
      </c>
      <c r="I162" s="260">
        <f t="shared" si="0"/>
        <v>10161</v>
      </c>
      <c r="J162" s="260">
        <f t="shared" si="0"/>
        <v>405639100</v>
      </c>
      <c r="K162" s="260">
        <f t="shared" si="0"/>
        <v>20085</v>
      </c>
      <c r="L162" s="260">
        <f t="shared" si="0"/>
        <v>593950001</v>
      </c>
    </row>
  </sheetData>
  <mergeCells count="13">
    <mergeCell ref="B161:D161"/>
    <mergeCell ref="A162:D162"/>
    <mergeCell ref="G97:H97"/>
    <mergeCell ref="G3:H3"/>
    <mergeCell ref="J1:L1"/>
    <mergeCell ref="I3:J3"/>
    <mergeCell ref="K3:L3"/>
    <mergeCell ref="C2:L2"/>
    <mergeCell ref="E3:F3"/>
    <mergeCell ref="D3:D4"/>
    <mergeCell ref="C3:C4"/>
    <mergeCell ref="B3:B4"/>
    <mergeCell ref="A3:A4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162"/>
  <sheetViews>
    <sheetView view="pageBreakPreview" zoomScaleNormal="100" zoomScaleSheetLayoutView="100" workbookViewId="0">
      <pane xSplit="4" ySplit="4" topLeftCell="E82" activePane="bottomRight" state="frozen"/>
      <selection pane="topRight" activeCell="E1" sqref="E1"/>
      <selection pane="bottomLeft" activeCell="A5" sqref="A5"/>
      <selection pane="bottomRight" activeCell="G165" sqref="G165"/>
    </sheetView>
  </sheetViews>
  <sheetFormatPr defaultRowHeight="15" x14ac:dyDescent="0.25"/>
  <cols>
    <col min="1" max="1" width="4.28515625" style="38" hidden="1" customWidth="1"/>
    <col min="2" max="2" width="4.5703125" style="39" customWidth="1"/>
    <col min="3" max="3" width="6.28515625" style="38" customWidth="1"/>
    <col min="4" max="4" width="28.140625" style="53" customWidth="1"/>
    <col min="5" max="5" width="11.28515625" style="10" customWidth="1"/>
    <col min="6" max="6" width="14.28515625" style="10" customWidth="1"/>
    <col min="7" max="7" width="9.5703125" style="24" customWidth="1"/>
    <col min="8" max="8" width="13.85546875" style="25" customWidth="1"/>
    <col min="9" max="9" width="8.85546875" style="10" customWidth="1"/>
    <col min="10" max="10" width="12.42578125" style="10" customWidth="1"/>
    <col min="11" max="16384" width="9.140625" style="12"/>
  </cols>
  <sheetData>
    <row r="1" spans="1:10" ht="37.5" customHeight="1" x14ac:dyDescent="0.25">
      <c r="D1" s="1"/>
      <c r="E1" s="1"/>
      <c r="G1" s="21"/>
      <c r="H1" s="306" t="s">
        <v>452</v>
      </c>
      <c r="I1" s="306"/>
      <c r="J1" s="306"/>
    </row>
    <row r="2" spans="1:10" ht="60.75" customHeight="1" x14ac:dyDescent="0.3">
      <c r="B2" s="413" t="s">
        <v>97</v>
      </c>
      <c r="C2" s="413"/>
      <c r="D2" s="413"/>
      <c r="E2" s="413"/>
      <c r="F2" s="413"/>
      <c r="G2" s="413"/>
      <c r="H2" s="413"/>
      <c r="I2" s="413"/>
      <c r="J2" s="413"/>
    </row>
    <row r="3" spans="1:10" ht="30" customHeight="1" x14ac:dyDescent="0.25">
      <c r="A3" s="418" t="s">
        <v>82</v>
      </c>
      <c r="B3" s="416" t="s">
        <v>81</v>
      </c>
      <c r="C3" s="414" t="s">
        <v>99</v>
      </c>
      <c r="D3" s="414" t="s">
        <v>100</v>
      </c>
      <c r="E3" s="422" t="s">
        <v>98</v>
      </c>
      <c r="F3" s="423"/>
      <c r="G3" s="420" t="s">
        <v>431</v>
      </c>
      <c r="H3" s="421"/>
      <c r="I3" s="419" t="s">
        <v>432</v>
      </c>
      <c r="J3" s="419"/>
    </row>
    <row r="4" spans="1:10" ht="12.75" customHeight="1" x14ac:dyDescent="0.25">
      <c r="A4" s="418"/>
      <c r="B4" s="417"/>
      <c r="C4" s="415"/>
      <c r="D4" s="415"/>
      <c r="E4" s="18" t="s">
        <v>0</v>
      </c>
      <c r="F4" s="19" t="s">
        <v>1</v>
      </c>
      <c r="G4" s="18" t="s">
        <v>0</v>
      </c>
      <c r="H4" s="19" t="s">
        <v>1</v>
      </c>
      <c r="I4" s="18" t="s">
        <v>0</v>
      </c>
      <c r="J4" s="19" t="s">
        <v>1</v>
      </c>
    </row>
    <row r="5" spans="1:10" x14ac:dyDescent="0.25">
      <c r="A5" s="42">
        <v>1</v>
      </c>
      <c r="B5" s="20">
        <v>1</v>
      </c>
      <c r="C5" s="43" t="s">
        <v>3</v>
      </c>
      <c r="D5" s="44" t="s">
        <v>101</v>
      </c>
      <c r="E5" s="8">
        <v>1788</v>
      </c>
      <c r="F5" s="7">
        <v>95190341</v>
      </c>
      <c r="G5" s="22">
        <v>250</v>
      </c>
      <c r="H5" s="23">
        <v>17288902</v>
      </c>
      <c r="I5" s="8"/>
      <c r="J5" s="7"/>
    </row>
    <row r="6" spans="1:10" x14ac:dyDescent="0.25">
      <c r="A6" s="42">
        <v>2</v>
      </c>
      <c r="B6" s="20">
        <v>2</v>
      </c>
      <c r="C6" s="43" t="s">
        <v>4</v>
      </c>
      <c r="D6" s="44" t="s">
        <v>102</v>
      </c>
      <c r="E6" s="8">
        <v>2949</v>
      </c>
      <c r="F6" s="7">
        <v>114166226</v>
      </c>
      <c r="G6" s="22"/>
      <c r="H6" s="23"/>
      <c r="I6" s="8"/>
      <c r="J6" s="7"/>
    </row>
    <row r="7" spans="1:10" x14ac:dyDescent="0.25">
      <c r="A7" s="42">
        <v>3</v>
      </c>
      <c r="B7" s="20">
        <v>3</v>
      </c>
      <c r="C7" s="20">
        <v>560220</v>
      </c>
      <c r="D7" s="44" t="s">
        <v>103</v>
      </c>
      <c r="E7" s="8">
        <v>1768</v>
      </c>
      <c r="F7" s="7">
        <v>36118212</v>
      </c>
      <c r="G7" s="22"/>
      <c r="H7" s="23"/>
      <c r="I7" s="8">
        <v>30</v>
      </c>
      <c r="J7" s="7">
        <v>688370</v>
      </c>
    </row>
    <row r="8" spans="1:10" ht="15" customHeight="1" x14ac:dyDescent="0.25">
      <c r="A8" s="42">
        <v>4</v>
      </c>
      <c r="B8" s="20">
        <v>4</v>
      </c>
      <c r="C8" s="43" t="s">
        <v>5</v>
      </c>
      <c r="D8" s="44" t="s">
        <v>104</v>
      </c>
      <c r="E8" s="8"/>
      <c r="F8" s="7"/>
      <c r="G8" s="22"/>
      <c r="H8" s="23"/>
      <c r="I8" s="8">
        <v>797</v>
      </c>
      <c r="J8" s="7">
        <v>13147909</v>
      </c>
    </row>
    <row r="9" spans="1:10" hidden="1" x14ac:dyDescent="0.25">
      <c r="A9" s="42">
        <v>5</v>
      </c>
      <c r="B9" s="20">
        <v>5</v>
      </c>
      <c r="C9" s="43" t="s">
        <v>105</v>
      </c>
      <c r="D9" s="44" t="s">
        <v>106</v>
      </c>
      <c r="E9" s="8"/>
      <c r="F9" s="7"/>
      <c r="G9" s="22"/>
      <c r="H9" s="23"/>
      <c r="I9" s="8"/>
      <c r="J9" s="7"/>
    </row>
    <row r="10" spans="1:10" x14ac:dyDescent="0.25">
      <c r="A10" s="42">
        <v>6</v>
      </c>
      <c r="B10" s="20">
        <v>6</v>
      </c>
      <c r="C10" s="43" t="s">
        <v>6</v>
      </c>
      <c r="D10" s="44" t="s">
        <v>107</v>
      </c>
      <c r="E10" s="8">
        <v>110</v>
      </c>
      <c r="F10" s="7">
        <v>3427828</v>
      </c>
      <c r="G10" s="22">
        <v>6455</v>
      </c>
      <c r="H10" s="23">
        <v>620203784</v>
      </c>
      <c r="I10" s="8"/>
      <c r="J10" s="7"/>
    </row>
    <row r="11" spans="1:10" x14ac:dyDescent="0.25">
      <c r="A11" s="42">
        <v>7</v>
      </c>
      <c r="B11" s="20">
        <v>7</v>
      </c>
      <c r="C11" s="43" t="s">
        <v>7</v>
      </c>
      <c r="D11" s="44" t="s">
        <v>108</v>
      </c>
      <c r="E11" s="8">
        <v>20</v>
      </c>
      <c r="F11" s="7">
        <v>560894</v>
      </c>
      <c r="G11" s="22">
        <v>2890</v>
      </c>
      <c r="H11" s="23">
        <v>270462930</v>
      </c>
      <c r="I11" s="8"/>
      <c r="J11" s="7"/>
    </row>
    <row r="12" spans="1:10" ht="15" customHeight="1" x14ac:dyDescent="0.25">
      <c r="A12" s="42">
        <v>8</v>
      </c>
      <c r="B12" s="20">
        <v>8</v>
      </c>
      <c r="C12" s="43" t="s">
        <v>8</v>
      </c>
      <c r="D12" s="44" t="s">
        <v>109</v>
      </c>
      <c r="E12" s="8">
        <v>1418</v>
      </c>
      <c r="F12" s="7">
        <v>47841866</v>
      </c>
      <c r="G12" s="22"/>
      <c r="H12" s="23"/>
      <c r="I12" s="8"/>
      <c r="J12" s="7"/>
    </row>
    <row r="13" spans="1:10" ht="25.5" x14ac:dyDescent="0.25">
      <c r="A13" s="42">
        <v>9</v>
      </c>
      <c r="B13" s="20">
        <v>9</v>
      </c>
      <c r="C13" s="43" t="s">
        <v>9</v>
      </c>
      <c r="D13" s="44" t="s">
        <v>110</v>
      </c>
      <c r="E13" s="8">
        <v>910</v>
      </c>
      <c r="F13" s="7">
        <v>9851366</v>
      </c>
      <c r="G13" s="22"/>
      <c r="H13" s="23"/>
      <c r="I13" s="8"/>
      <c r="J13" s="7"/>
    </row>
    <row r="14" spans="1:10" ht="51" x14ac:dyDescent="0.25">
      <c r="A14" s="42">
        <v>10</v>
      </c>
      <c r="B14" s="20">
        <v>10</v>
      </c>
      <c r="C14" s="43" t="s">
        <v>10</v>
      </c>
      <c r="D14" s="44" t="s">
        <v>111</v>
      </c>
      <c r="E14" s="8">
        <v>2000</v>
      </c>
      <c r="F14" s="7">
        <v>50340522</v>
      </c>
      <c r="G14" s="22"/>
      <c r="H14" s="23"/>
      <c r="I14" s="8"/>
      <c r="J14" s="7"/>
    </row>
    <row r="15" spans="1:10" x14ac:dyDescent="0.25">
      <c r="A15" s="42">
        <v>11</v>
      </c>
      <c r="B15" s="20">
        <v>12</v>
      </c>
      <c r="C15" s="43" t="s">
        <v>11</v>
      </c>
      <c r="D15" s="44" t="s">
        <v>112</v>
      </c>
      <c r="E15" s="8">
        <v>4055</v>
      </c>
      <c r="F15" s="7">
        <v>45147039</v>
      </c>
      <c r="G15" s="22"/>
      <c r="H15" s="23"/>
      <c r="I15" s="8"/>
      <c r="J15" s="7"/>
    </row>
    <row r="16" spans="1:10" x14ac:dyDescent="0.25">
      <c r="A16" s="42">
        <v>12</v>
      </c>
      <c r="B16" s="20">
        <v>13</v>
      </c>
      <c r="C16" s="43" t="s">
        <v>12</v>
      </c>
      <c r="D16" s="44" t="s">
        <v>113</v>
      </c>
      <c r="E16" s="8">
        <v>1560</v>
      </c>
      <c r="F16" s="7">
        <v>16922039</v>
      </c>
      <c r="G16" s="22"/>
      <c r="H16" s="23"/>
      <c r="I16" s="8"/>
      <c r="J16" s="7"/>
    </row>
    <row r="17" spans="1:10" x14ac:dyDescent="0.25">
      <c r="A17" s="42">
        <v>13</v>
      </c>
      <c r="B17" s="20">
        <v>14</v>
      </c>
      <c r="C17" s="43" t="s">
        <v>13</v>
      </c>
      <c r="D17" s="44" t="s">
        <v>114</v>
      </c>
      <c r="E17" s="8">
        <v>5018</v>
      </c>
      <c r="F17" s="7">
        <v>56016845</v>
      </c>
      <c r="G17" s="22"/>
      <c r="H17" s="23"/>
      <c r="I17" s="8"/>
      <c r="J17" s="7"/>
    </row>
    <row r="18" spans="1:10" x14ac:dyDescent="0.25">
      <c r="A18" s="42">
        <v>14</v>
      </c>
      <c r="B18" s="20">
        <v>15</v>
      </c>
      <c r="C18" s="43">
        <v>560020</v>
      </c>
      <c r="D18" s="44" t="s">
        <v>115</v>
      </c>
      <c r="E18" s="8">
        <v>341</v>
      </c>
      <c r="F18" s="7">
        <v>5732139</v>
      </c>
      <c r="G18" s="22"/>
      <c r="H18" s="23"/>
      <c r="I18" s="8"/>
      <c r="J18" s="7"/>
    </row>
    <row r="19" spans="1:10" x14ac:dyDescent="0.25">
      <c r="A19" s="42">
        <v>15</v>
      </c>
      <c r="B19" s="20">
        <v>16</v>
      </c>
      <c r="C19" s="43">
        <v>560021</v>
      </c>
      <c r="D19" s="44" t="s">
        <v>116</v>
      </c>
      <c r="E19" s="8">
        <v>5219</v>
      </c>
      <c r="F19" s="7">
        <v>55539509</v>
      </c>
      <c r="G19" s="22"/>
      <c r="H19" s="23"/>
      <c r="I19" s="8"/>
      <c r="J19" s="7"/>
    </row>
    <row r="20" spans="1:10" x14ac:dyDescent="0.25">
      <c r="A20" s="42">
        <v>16</v>
      </c>
      <c r="B20" s="20">
        <v>17</v>
      </c>
      <c r="C20" s="43">
        <v>560022</v>
      </c>
      <c r="D20" s="44" t="s">
        <v>117</v>
      </c>
      <c r="E20" s="8">
        <v>3390</v>
      </c>
      <c r="F20" s="7">
        <v>36084116</v>
      </c>
      <c r="G20" s="22"/>
      <c r="H20" s="23"/>
      <c r="I20" s="8"/>
      <c r="J20" s="7"/>
    </row>
    <row r="21" spans="1:10" x14ac:dyDescent="0.25">
      <c r="A21" s="42">
        <v>17</v>
      </c>
      <c r="B21" s="20">
        <v>18</v>
      </c>
      <c r="C21" s="43">
        <v>560023</v>
      </c>
      <c r="D21" s="44" t="s">
        <v>118</v>
      </c>
      <c r="E21" s="8">
        <v>554</v>
      </c>
      <c r="F21" s="7">
        <v>6076042</v>
      </c>
      <c r="G21" s="22"/>
      <c r="H21" s="23"/>
      <c r="I21" s="8"/>
      <c r="J21" s="7"/>
    </row>
    <row r="22" spans="1:10" ht="15.75" customHeight="1" x14ac:dyDescent="0.25">
      <c r="A22" s="42">
        <v>18</v>
      </c>
      <c r="B22" s="20">
        <v>19</v>
      </c>
      <c r="C22" s="43">
        <v>560024</v>
      </c>
      <c r="D22" s="44" t="s">
        <v>119</v>
      </c>
      <c r="E22" s="8">
        <v>3108</v>
      </c>
      <c r="F22" s="7">
        <v>44121657</v>
      </c>
      <c r="G22" s="22"/>
      <c r="H22" s="23"/>
      <c r="I22" s="8">
        <v>1250</v>
      </c>
      <c r="J22" s="7">
        <v>41695231</v>
      </c>
    </row>
    <row r="23" spans="1:10" x14ac:dyDescent="0.25">
      <c r="A23" s="42">
        <v>19</v>
      </c>
      <c r="B23" s="20">
        <v>20</v>
      </c>
      <c r="C23" s="43">
        <v>560025</v>
      </c>
      <c r="D23" s="44" t="s">
        <v>120</v>
      </c>
      <c r="E23" s="8">
        <v>1601</v>
      </c>
      <c r="F23" s="7">
        <v>14691787</v>
      </c>
      <c r="G23" s="22"/>
      <c r="H23" s="23"/>
      <c r="I23" s="8"/>
      <c r="J23" s="7"/>
    </row>
    <row r="24" spans="1:10" ht="25.5" x14ac:dyDescent="0.25">
      <c r="A24" s="42">
        <v>20</v>
      </c>
      <c r="B24" s="20">
        <v>21</v>
      </c>
      <c r="C24" s="43" t="s">
        <v>14</v>
      </c>
      <c r="D24" s="44" t="s">
        <v>121</v>
      </c>
      <c r="E24" s="8">
        <v>4616</v>
      </c>
      <c r="F24" s="7">
        <v>52972384</v>
      </c>
      <c r="G24" s="22">
        <v>800</v>
      </c>
      <c r="H24" s="23">
        <v>52830894</v>
      </c>
      <c r="I24" s="8">
        <v>80</v>
      </c>
      <c r="J24" s="7">
        <v>1823964</v>
      </c>
    </row>
    <row r="25" spans="1:10" x14ac:dyDescent="0.25">
      <c r="A25" s="42">
        <v>21</v>
      </c>
      <c r="B25" s="20">
        <v>22</v>
      </c>
      <c r="C25" s="43" t="s">
        <v>15</v>
      </c>
      <c r="D25" s="44" t="s">
        <v>122</v>
      </c>
      <c r="E25" s="8"/>
      <c r="F25" s="7"/>
      <c r="G25" s="22"/>
      <c r="H25" s="23"/>
      <c r="I25" s="8">
        <v>97</v>
      </c>
      <c r="J25" s="7">
        <v>2326946</v>
      </c>
    </row>
    <row r="26" spans="1:10" hidden="1" x14ac:dyDescent="0.25">
      <c r="A26" s="42">
        <v>22</v>
      </c>
      <c r="B26" s="20">
        <v>24</v>
      </c>
      <c r="C26" s="20">
        <v>560218</v>
      </c>
      <c r="D26" s="45" t="s">
        <v>123</v>
      </c>
      <c r="E26" s="8"/>
      <c r="F26" s="7"/>
      <c r="G26" s="22"/>
      <c r="H26" s="23"/>
      <c r="I26" s="8"/>
      <c r="J26" s="7"/>
    </row>
    <row r="27" spans="1:10" hidden="1" x14ac:dyDescent="0.25">
      <c r="A27" s="42">
        <v>23</v>
      </c>
      <c r="B27" s="20">
        <v>25</v>
      </c>
      <c r="C27" s="43" t="s">
        <v>16</v>
      </c>
      <c r="D27" s="44" t="s">
        <v>124</v>
      </c>
      <c r="E27" s="8"/>
      <c r="F27" s="7"/>
      <c r="G27" s="22"/>
      <c r="H27" s="23"/>
      <c r="I27" s="8"/>
      <c r="J27" s="7"/>
    </row>
    <row r="28" spans="1:10" hidden="1" x14ac:dyDescent="0.25">
      <c r="A28" s="42">
        <v>24</v>
      </c>
      <c r="B28" s="20">
        <v>26</v>
      </c>
      <c r="C28" s="43" t="s">
        <v>17</v>
      </c>
      <c r="D28" s="44" t="s">
        <v>125</v>
      </c>
      <c r="E28" s="8"/>
      <c r="F28" s="7"/>
      <c r="G28" s="22"/>
      <c r="H28" s="23"/>
      <c r="I28" s="8"/>
      <c r="J28" s="7"/>
    </row>
    <row r="29" spans="1:10" x14ac:dyDescent="0.25">
      <c r="A29" s="42">
        <v>25</v>
      </c>
      <c r="B29" s="20">
        <v>27</v>
      </c>
      <c r="C29" s="43" t="s">
        <v>18</v>
      </c>
      <c r="D29" s="44" t="s">
        <v>126</v>
      </c>
      <c r="E29" s="8">
        <v>2842</v>
      </c>
      <c r="F29" s="7">
        <v>31990439</v>
      </c>
      <c r="G29" s="22"/>
      <c r="H29" s="23"/>
      <c r="I29" s="8"/>
      <c r="J29" s="7"/>
    </row>
    <row r="30" spans="1:10" x14ac:dyDescent="0.25">
      <c r="A30" s="42">
        <v>26</v>
      </c>
      <c r="B30" s="20">
        <v>28</v>
      </c>
      <c r="C30" s="43" t="s">
        <v>19</v>
      </c>
      <c r="D30" s="44" t="s">
        <v>127</v>
      </c>
      <c r="E30" s="8">
        <v>1358</v>
      </c>
      <c r="F30" s="7">
        <v>14530579</v>
      </c>
      <c r="G30" s="22"/>
      <c r="H30" s="23"/>
      <c r="I30" s="8"/>
      <c r="J30" s="7"/>
    </row>
    <row r="31" spans="1:10" x14ac:dyDescent="0.25">
      <c r="A31" s="42">
        <v>27</v>
      </c>
      <c r="B31" s="20">
        <v>29</v>
      </c>
      <c r="C31" s="43" t="s">
        <v>20</v>
      </c>
      <c r="D31" s="44" t="s">
        <v>128</v>
      </c>
      <c r="E31" s="8">
        <v>2064</v>
      </c>
      <c r="F31" s="7">
        <v>20616285</v>
      </c>
      <c r="G31" s="22"/>
      <c r="H31" s="23"/>
      <c r="I31" s="8"/>
      <c r="J31" s="7"/>
    </row>
    <row r="32" spans="1:10" x14ac:dyDescent="0.25">
      <c r="A32" s="42">
        <v>28</v>
      </c>
      <c r="B32" s="20">
        <v>30</v>
      </c>
      <c r="C32" s="43" t="s">
        <v>21</v>
      </c>
      <c r="D32" s="44" t="s">
        <v>129</v>
      </c>
      <c r="E32" s="8">
        <v>1922</v>
      </c>
      <c r="F32" s="7">
        <v>20093400</v>
      </c>
      <c r="G32" s="22"/>
      <c r="H32" s="23"/>
      <c r="I32" s="8"/>
      <c r="J32" s="7"/>
    </row>
    <row r="33" spans="1:10" x14ac:dyDescent="0.25">
      <c r="A33" s="42">
        <v>29</v>
      </c>
      <c r="B33" s="20">
        <v>31</v>
      </c>
      <c r="C33" s="43" t="s">
        <v>22</v>
      </c>
      <c r="D33" s="44" t="s">
        <v>130</v>
      </c>
      <c r="E33" s="8">
        <v>2073</v>
      </c>
      <c r="F33" s="7">
        <v>28567390</v>
      </c>
      <c r="G33" s="22"/>
      <c r="H33" s="23"/>
      <c r="I33" s="8"/>
      <c r="J33" s="7"/>
    </row>
    <row r="34" spans="1:10" hidden="1" x14ac:dyDescent="0.25">
      <c r="A34" s="42">
        <v>30</v>
      </c>
      <c r="B34" s="20">
        <v>33</v>
      </c>
      <c r="C34" s="43" t="s">
        <v>131</v>
      </c>
      <c r="D34" s="44" t="s">
        <v>132</v>
      </c>
      <c r="E34" s="8"/>
      <c r="F34" s="7"/>
      <c r="G34" s="22"/>
      <c r="H34" s="23"/>
      <c r="I34" s="8"/>
      <c r="J34" s="7"/>
    </row>
    <row r="35" spans="1:10" hidden="1" x14ac:dyDescent="0.25">
      <c r="A35" s="42">
        <v>31</v>
      </c>
      <c r="B35" s="20">
        <v>34</v>
      </c>
      <c r="C35" s="43" t="s">
        <v>23</v>
      </c>
      <c r="D35" s="44" t="s">
        <v>133</v>
      </c>
      <c r="E35" s="8"/>
      <c r="F35" s="7"/>
      <c r="G35" s="22"/>
      <c r="H35" s="23"/>
      <c r="I35" s="8"/>
      <c r="J35" s="7"/>
    </row>
    <row r="36" spans="1:10" x14ac:dyDescent="0.25">
      <c r="A36" s="42">
        <v>32</v>
      </c>
      <c r="B36" s="20">
        <v>35</v>
      </c>
      <c r="C36" s="20" t="s">
        <v>24</v>
      </c>
      <c r="D36" s="44" t="s">
        <v>134</v>
      </c>
      <c r="E36" s="8">
        <v>3560</v>
      </c>
      <c r="F36" s="7">
        <v>36235504</v>
      </c>
      <c r="G36" s="22"/>
      <c r="H36" s="23"/>
      <c r="I36" s="8"/>
      <c r="J36" s="7"/>
    </row>
    <row r="37" spans="1:10" ht="14.25" customHeight="1" x14ac:dyDescent="0.25">
      <c r="A37" s="42">
        <v>33</v>
      </c>
      <c r="B37" s="20">
        <v>37</v>
      </c>
      <c r="C37" s="43" t="s">
        <v>25</v>
      </c>
      <c r="D37" s="44" t="s">
        <v>135</v>
      </c>
      <c r="E37" s="8">
        <v>1248</v>
      </c>
      <c r="F37" s="7">
        <v>17648492</v>
      </c>
      <c r="G37" s="22"/>
      <c r="H37" s="23"/>
      <c r="I37" s="8"/>
      <c r="J37" s="7"/>
    </row>
    <row r="38" spans="1:10" hidden="1" x14ac:dyDescent="0.25">
      <c r="A38" s="42">
        <v>34</v>
      </c>
      <c r="B38" s="20">
        <v>38</v>
      </c>
      <c r="C38" s="43" t="s">
        <v>136</v>
      </c>
      <c r="D38" s="44" t="s">
        <v>137</v>
      </c>
      <c r="E38" s="8"/>
      <c r="F38" s="7"/>
      <c r="G38" s="22"/>
      <c r="H38" s="23"/>
      <c r="I38" s="8"/>
      <c r="J38" s="7"/>
    </row>
    <row r="39" spans="1:10" x14ac:dyDescent="0.25">
      <c r="A39" s="42">
        <v>35</v>
      </c>
      <c r="B39" s="20">
        <v>40</v>
      </c>
      <c r="C39" s="43" t="s">
        <v>26</v>
      </c>
      <c r="D39" s="44" t="s">
        <v>138</v>
      </c>
      <c r="E39" s="8">
        <v>1323</v>
      </c>
      <c r="F39" s="7">
        <v>14823000</v>
      </c>
      <c r="G39" s="22"/>
      <c r="H39" s="23"/>
      <c r="I39" s="8"/>
      <c r="J39" s="7"/>
    </row>
    <row r="40" spans="1:10" x14ac:dyDescent="0.25">
      <c r="A40" s="42">
        <v>36</v>
      </c>
      <c r="B40" s="20">
        <v>43</v>
      </c>
      <c r="C40" s="43" t="s">
        <v>27</v>
      </c>
      <c r="D40" s="44" t="s">
        <v>139</v>
      </c>
      <c r="E40" s="8">
        <v>1397</v>
      </c>
      <c r="F40" s="7">
        <v>15703000</v>
      </c>
      <c r="G40" s="22">
        <v>431</v>
      </c>
      <c r="H40" s="23">
        <v>24169285</v>
      </c>
      <c r="I40" s="8"/>
      <c r="J40" s="7"/>
    </row>
    <row r="41" spans="1:10" x14ac:dyDescent="0.25">
      <c r="A41" s="42">
        <v>37</v>
      </c>
      <c r="B41" s="20">
        <v>45</v>
      </c>
      <c r="C41" s="43" t="s">
        <v>28</v>
      </c>
      <c r="D41" s="44" t="s">
        <v>140</v>
      </c>
      <c r="E41" s="8">
        <v>1787</v>
      </c>
      <c r="F41" s="7">
        <v>19708000</v>
      </c>
      <c r="G41" s="22"/>
      <c r="H41" s="23"/>
      <c r="I41" s="8"/>
      <c r="J41" s="7"/>
    </row>
    <row r="42" spans="1:10" hidden="1" x14ac:dyDescent="0.25">
      <c r="A42" s="42">
        <v>38</v>
      </c>
      <c r="B42" s="20">
        <v>46</v>
      </c>
      <c r="C42" s="43" t="s">
        <v>141</v>
      </c>
      <c r="D42" s="44" t="s">
        <v>142</v>
      </c>
      <c r="E42" s="8"/>
      <c r="F42" s="7"/>
      <c r="G42" s="22"/>
      <c r="H42" s="23"/>
      <c r="I42" s="8"/>
      <c r="J42" s="7"/>
    </row>
    <row r="43" spans="1:10" x14ac:dyDescent="0.25">
      <c r="A43" s="42">
        <v>39</v>
      </c>
      <c r="B43" s="20">
        <v>47</v>
      </c>
      <c r="C43" s="20" t="s">
        <v>29</v>
      </c>
      <c r="D43" s="46" t="s">
        <v>143</v>
      </c>
      <c r="E43" s="8">
        <v>5690</v>
      </c>
      <c r="F43" s="7">
        <v>64743837</v>
      </c>
      <c r="G43" s="22">
        <v>989</v>
      </c>
      <c r="H43" s="23">
        <v>85642502</v>
      </c>
      <c r="I43" s="8">
        <v>178</v>
      </c>
      <c r="J43" s="7">
        <v>4374966</v>
      </c>
    </row>
    <row r="44" spans="1:10" x14ac:dyDescent="0.25">
      <c r="A44" s="42">
        <v>40</v>
      </c>
      <c r="B44" s="20">
        <v>50</v>
      </c>
      <c r="C44" s="43" t="s">
        <v>30</v>
      </c>
      <c r="D44" s="44" t="s">
        <v>144</v>
      </c>
      <c r="E44" s="8">
        <v>1102</v>
      </c>
      <c r="F44" s="7">
        <v>12311000</v>
      </c>
      <c r="G44" s="22"/>
      <c r="H44" s="23"/>
      <c r="I44" s="8"/>
      <c r="J44" s="7"/>
    </row>
    <row r="45" spans="1:10" x14ac:dyDescent="0.25">
      <c r="A45" s="42">
        <v>41</v>
      </c>
      <c r="B45" s="20">
        <v>51</v>
      </c>
      <c r="C45" s="43" t="s">
        <v>31</v>
      </c>
      <c r="D45" s="44" t="s">
        <v>145</v>
      </c>
      <c r="E45" s="8">
        <v>823</v>
      </c>
      <c r="F45" s="7">
        <v>8816000</v>
      </c>
      <c r="G45" s="22"/>
      <c r="H45" s="23"/>
      <c r="I45" s="8"/>
      <c r="J45" s="7"/>
    </row>
    <row r="46" spans="1:10" x14ac:dyDescent="0.25">
      <c r="A46" s="42">
        <v>42</v>
      </c>
      <c r="B46" s="20">
        <v>52</v>
      </c>
      <c r="C46" s="43" t="s">
        <v>32</v>
      </c>
      <c r="D46" s="44" t="s">
        <v>146</v>
      </c>
      <c r="E46" s="8">
        <v>930</v>
      </c>
      <c r="F46" s="7">
        <v>10506652</v>
      </c>
      <c r="G46" s="22"/>
      <c r="H46" s="23"/>
      <c r="I46" s="8"/>
      <c r="J46" s="7"/>
    </row>
    <row r="47" spans="1:10" x14ac:dyDescent="0.25">
      <c r="A47" s="42">
        <v>43</v>
      </c>
      <c r="B47" s="20">
        <v>53</v>
      </c>
      <c r="C47" s="43" t="s">
        <v>33</v>
      </c>
      <c r="D47" s="44" t="s">
        <v>147</v>
      </c>
      <c r="E47" s="8">
        <v>575</v>
      </c>
      <c r="F47" s="7">
        <v>6150000</v>
      </c>
      <c r="G47" s="22"/>
      <c r="H47" s="23"/>
      <c r="I47" s="8"/>
      <c r="J47" s="7"/>
    </row>
    <row r="48" spans="1:10" x14ac:dyDescent="0.25">
      <c r="A48" s="42">
        <v>44</v>
      </c>
      <c r="B48" s="20">
        <v>54</v>
      </c>
      <c r="C48" s="43" t="s">
        <v>34</v>
      </c>
      <c r="D48" s="44" t="s">
        <v>148</v>
      </c>
      <c r="E48" s="8">
        <v>791</v>
      </c>
      <c r="F48" s="7">
        <v>8466000</v>
      </c>
      <c r="G48" s="22"/>
      <c r="H48" s="23"/>
      <c r="I48" s="8"/>
      <c r="J48" s="7"/>
    </row>
    <row r="49" spans="1:10" x14ac:dyDescent="0.25">
      <c r="A49" s="42">
        <v>45</v>
      </c>
      <c r="B49" s="20">
        <v>55</v>
      </c>
      <c r="C49" s="43" t="s">
        <v>35</v>
      </c>
      <c r="D49" s="44" t="s">
        <v>149</v>
      </c>
      <c r="E49" s="8">
        <v>655</v>
      </c>
      <c r="F49" s="7">
        <v>7010000</v>
      </c>
      <c r="G49" s="22"/>
      <c r="H49" s="23"/>
      <c r="I49" s="8"/>
      <c r="J49" s="7"/>
    </row>
    <row r="50" spans="1:10" x14ac:dyDescent="0.25">
      <c r="A50" s="42">
        <v>46</v>
      </c>
      <c r="B50" s="20">
        <v>56</v>
      </c>
      <c r="C50" s="43" t="s">
        <v>36</v>
      </c>
      <c r="D50" s="44" t="s">
        <v>150</v>
      </c>
      <c r="E50" s="8">
        <v>2261</v>
      </c>
      <c r="F50" s="7">
        <v>25205000</v>
      </c>
      <c r="G50" s="22"/>
      <c r="H50" s="23"/>
      <c r="I50" s="8"/>
      <c r="J50" s="7"/>
    </row>
    <row r="51" spans="1:10" x14ac:dyDescent="0.25">
      <c r="A51" s="42">
        <v>47</v>
      </c>
      <c r="B51" s="20">
        <v>57</v>
      </c>
      <c r="C51" s="43" t="s">
        <v>37</v>
      </c>
      <c r="D51" s="44" t="s">
        <v>151</v>
      </c>
      <c r="E51" s="8">
        <v>586</v>
      </c>
      <c r="F51" s="7">
        <v>6868868</v>
      </c>
      <c r="G51" s="22"/>
      <c r="H51" s="23"/>
      <c r="I51" s="8"/>
      <c r="J51" s="7"/>
    </row>
    <row r="52" spans="1:10" x14ac:dyDescent="0.25">
      <c r="A52" s="42">
        <v>48</v>
      </c>
      <c r="B52" s="20">
        <v>58</v>
      </c>
      <c r="C52" s="43" t="s">
        <v>38</v>
      </c>
      <c r="D52" s="44" t="s">
        <v>152</v>
      </c>
      <c r="E52" s="8">
        <v>619</v>
      </c>
      <c r="F52" s="7">
        <v>6626000</v>
      </c>
      <c r="G52" s="22"/>
      <c r="H52" s="23"/>
      <c r="I52" s="8"/>
      <c r="J52" s="7"/>
    </row>
    <row r="53" spans="1:10" x14ac:dyDescent="0.25">
      <c r="A53" s="42">
        <v>49</v>
      </c>
      <c r="B53" s="20">
        <v>59</v>
      </c>
      <c r="C53" s="43" t="s">
        <v>39</v>
      </c>
      <c r="D53" s="44" t="s">
        <v>153</v>
      </c>
      <c r="E53" s="8">
        <v>1046</v>
      </c>
      <c r="F53" s="7">
        <v>11190000</v>
      </c>
      <c r="G53" s="22"/>
      <c r="H53" s="23"/>
      <c r="I53" s="8"/>
      <c r="J53" s="7"/>
    </row>
    <row r="54" spans="1:10" x14ac:dyDescent="0.25">
      <c r="A54" s="42">
        <v>50</v>
      </c>
      <c r="B54" s="20">
        <v>60</v>
      </c>
      <c r="C54" s="43" t="s">
        <v>40</v>
      </c>
      <c r="D54" s="44" t="s">
        <v>154</v>
      </c>
      <c r="E54" s="8">
        <v>685</v>
      </c>
      <c r="F54" s="7">
        <v>7334000</v>
      </c>
      <c r="G54" s="22"/>
      <c r="H54" s="23"/>
      <c r="I54" s="8"/>
      <c r="J54" s="7"/>
    </row>
    <row r="55" spans="1:10" x14ac:dyDescent="0.25">
      <c r="A55" s="42">
        <v>51</v>
      </c>
      <c r="B55" s="20">
        <v>61</v>
      </c>
      <c r="C55" s="43" t="s">
        <v>41</v>
      </c>
      <c r="D55" s="44" t="s">
        <v>155</v>
      </c>
      <c r="E55" s="8">
        <v>750</v>
      </c>
      <c r="F55" s="7">
        <v>8018000</v>
      </c>
      <c r="G55" s="22"/>
      <c r="H55" s="23"/>
      <c r="I55" s="8"/>
      <c r="J55" s="7"/>
    </row>
    <row r="56" spans="1:10" x14ac:dyDescent="0.25">
      <c r="A56" s="42">
        <v>52</v>
      </c>
      <c r="B56" s="20">
        <v>62</v>
      </c>
      <c r="C56" s="43" t="s">
        <v>42</v>
      </c>
      <c r="D56" s="44" t="s">
        <v>156</v>
      </c>
      <c r="E56" s="8">
        <v>1870</v>
      </c>
      <c r="F56" s="7">
        <v>20694000</v>
      </c>
      <c r="G56" s="22"/>
      <c r="H56" s="23"/>
      <c r="I56" s="8"/>
      <c r="J56" s="7"/>
    </row>
    <row r="57" spans="1:10" hidden="1" x14ac:dyDescent="0.25">
      <c r="A57" s="42">
        <v>53</v>
      </c>
      <c r="B57" s="20">
        <v>63</v>
      </c>
      <c r="C57" s="43" t="s">
        <v>43</v>
      </c>
      <c r="D57" s="44" t="s">
        <v>157</v>
      </c>
      <c r="E57" s="8"/>
      <c r="F57" s="7"/>
      <c r="G57" s="22"/>
      <c r="H57" s="23"/>
      <c r="I57" s="8"/>
      <c r="J57" s="7"/>
    </row>
    <row r="58" spans="1:10" x14ac:dyDescent="0.25">
      <c r="A58" s="42">
        <v>54</v>
      </c>
      <c r="B58" s="20">
        <v>64</v>
      </c>
      <c r="C58" s="43" t="s">
        <v>44</v>
      </c>
      <c r="D58" s="44" t="s">
        <v>158</v>
      </c>
      <c r="E58" s="8">
        <v>690</v>
      </c>
      <c r="F58" s="7">
        <v>7383000</v>
      </c>
      <c r="G58" s="22"/>
      <c r="H58" s="23"/>
      <c r="I58" s="8"/>
      <c r="J58" s="7"/>
    </row>
    <row r="59" spans="1:10" x14ac:dyDescent="0.25">
      <c r="A59" s="42">
        <v>55</v>
      </c>
      <c r="B59" s="20">
        <v>65</v>
      </c>
      <c r="C59" s="43" t="s">
        <v>45</v>
      </c>
      <c r="D59" s="44" t="s">
        <v>159</v>
      </c>
      <c r="E59" s="8">
        <v>471</v>
      </c>
      <c r="F59" s="7">
        <v>5043000</v>
      </c>
      <c r="G59" s="22"/>
      <c r="H59" s="23"/>
      <c r="I59" s="8"/>
      <c r="J59" s="7"/>
    </row>
    <row r="60" spans="1:10" x14ac:dyDescent="0.25">
      <c r="A60" s="42">
        <v>56</v>
      </c>
      <c r="B60" s="20">
        <v>66</v>
      </c>
      <c r="C60" s="43" t="s">
        <v>46</v>
      </c>
      <c r="D60" s="44" t="s">
        <v>160</v>
      </c>
      <c r="E60" s="8">
        <v>1233</v>
      </c>
      <c r="F60" s="7">
        <v>13205000</v>
      </c>
      <c r="G60" s="22"/>
      <c r="H60" s="23"/>
      <c r="I60" s="8"/>
      <c r="J60" s="7"/>
    </row>
    <row r="61" spans="1:10" x14ac:dyDescent="0.25">
      <c r="A61" s="42">
        <v>57</v>
      </c>
      <c r="B61" s="20">
        <v>67</v>
      </c>
      <c r="C61" s="43" t="s">
        <v>47</v>
      </c>
      <c r="D61" s="44" t="s">
        <v>161</v>
      </c>
      <c r="E61" s="8">
        <v>1411</v>
      </c>
      <c r="F61" s="7">
        <v>15097000</v>
      </c>
      <c r="G61" s="22"/>
      <c r="H61" s="23"/>
      <c r="I61" s="8"/>
      <c r="J61" s="7"/>
    </row>
    <row r="62" spans="1:10" x14ac:dyDescent="0.25">
      <c r="A62" s="42">
        <v>58</v>
      </c>
      <c r="B62" s="20">
        <v>68</v>
      </c>
      <c r="C62" s="43" t="s">
        <v>48</v>
      </c>
      <c r="D62" s="44" t="s">
        <v>162</v>
      </c>
      <c r="E62" s="8">
        <v>859</v>
      </c>
      <c r="F62" s="7">
        <v>9192000</v>
      </c>
      <c r="G62" s="22"/>
      <c r="H62" s="23"/>
      <c r="I62" s="8"/>
      <c r="J62" s="7"/>
    </row>
    <row r="63" spans="1:10" x14ac:dyDescent="0.25">
      <c r="A63" s="42">
        <v>59</v>
      </c>
      <c r="B63" s="20">
        <v>69</v>
      </c>
      <c r="C63" s="43" t="s">
        <v>49</v>
      </c>
      <c r="D63" s="44" t="s">
        <v>163</v>
      </c>
      <c r="E63" s="8">
        <v>3668</v>
      </c>
      <c r="F63" s="7">
        <v>39266000</v>
      </c>
      <c r="G63" s="22">
        <v>1241</v>
      </c>
      <c r="H63" s="23">
        <v>95012503</v>
      </c>
      <c r="I63" s="8"/>
      <c r="J63" s="7"/>
    </row>
    <row r="64" spans="1:10" x14ac:dyDescent="0.25">
      <c r="A64" s="42">
        <v>60</v>
      </c>
      <c r="B64" s="20">
        <v>70</v>
      </c>
      <c r="C64" s="43" t="s">
        <v>50</v>
      </c>
      <c r="D64" s="44" t="s">
        <v>164</v>
      </c>
      <c r="E64" s="8">
        <v>1042</v>
      </c>
      <c r="F64" s="7">
        <v>11143000</v>
      </c>
      <c r="G64" s="22"/>
      <c r="H64" s="23"/>
      <c r="I64" s="8"/>
      <c r="J64" s="7"/>
    </row>
    <row r="65" spans="1:10" x14ac:dyDescent="0.25">
      <c r="A65" s="42">
        <v>61</v>
      </c>
      <c r="B65" s="20">
        <v>71</v>
      </c>
      <c r="C65" s="43" t="s">
        <v>51</v>
      </c>
      <c r="D65" s="44" t="s">
        <v>165</v>
      </c>
      <c r="E65" s="8">
        <v>1050</v>
      </c>
      <c r="F65" s="7">
        <v>11233000</v>
      </c>
      <c r="G65" s="22"/>
      <c r="H65" s="23"/>
      <c r="I65" s="8"/>
      <c r="J65" s="7"/>
    </row>
    <row r="66" spans="1:10" x14ac:dyDescent="0.25">
      <c r="A66" s="42">
        <v>62</v>
      </c>
      <c r="B66" s="20">
        <v>72</v>
      </c>
      <c r="C66" s="43" t="s">
        <v>52</v>
      </c>
      <c r="D66" s="44" t="s">
        <v>166</v>
      </c>
      <c r="E66" s="8">
        <v>562</v>
      </c>
      <c r="F66" s="7">
        <v>6016000</v>
      </c>
      <c r="G66" s="22"/>
      <c r="H66" s="23"/>
      <c r="I66" s="8"/>
      <c r="J66" s="7"/>
    </row>
    <row r="67" spans="1:10" x14ac:dyDescent="0.25">
      <c r="A67" s="42">
        <v>63</v>
      </c>
      <c r="B67" s="20">
        <v>73</v>
      </c>
      <c r="C67" s="43" t="s">
        <v>53</v>
      </c>
      <c r="D67" s="44" t="s">
        <v>167</v>
      </c>
      <c r="E67" s="8">
        <v>1047</v>
      </c>
      <c r="F67" s="7">
        <v>11198000</v>
      </c>
      <c r="G67" s="22"/>
      <c r="H67" s="23"/>
      <c r="I67" s="8"/>
      <c r="J67" s="7"/>
    </row>
    <row r="68" spans="1:10" x14ac:dyDescent="0.25">
      <c r="A68" s="42">
        <v>64</v>
      </c>
      <c r="B68" s="20">
        <v>74</v>
      </c>
      <c r="C68" s="43" t="s">
        <v>54</v>
      </c>
      <c r="D68" s="44" t="s">
        <v>168</v>
      </c>
      <c r="E68" s="8">
        <v>1657</v>
      </c>
      <c r="F68" s="7">
        <v>17731000</v>
      </c>
      <c r="G68" s="22"/>
      <c r="H68" s="23"/>
      <c r="I68" s="8"/>
      <c r="J68" s="7"/>
    </row>
    <row r="69" spans="1:10" x14ac:dyDescent="0.25">
      <c r="A69" s="42">
        <v>65</v>
      </c>
      <c r="B69" s="20">
        <v>75</v>
      </c>
      <c r="C69" s="43" t="s">
        <v>55</v>
      </c>
      <c r="D69" s="44" t="s">
        <v>169</v>
      </c>
      <c r="E69" s="8">
        <v>472</v>
      </c>
      <c r="F69" s="7">
        <v>5050000</v>
      </c>
      <c r="G69" s="22"/>
      <c r="H69" s="23"/>
      <c r="I69" s="8"/>
      <c r="J69" s="7"/>
    </row>
    <row r="70" spans="1:10" x14ac:dyDescent="0.25">
      <c r="A70" s="42">
        <v>66</v>
      </c>
      <c r="B70" s="20">
        <v>76</v>
      </c>
      <c r="C70" s="43" t="s">
        <v>56</v>
      </c>
      <c r="D70" s="44" t="s">
        <v>170</v>
      </c>
      <c r="E70" s="8">
        <v>538</v>
      </c>
      <c r="F70" s="7">
        <v>5759000</v>
      </c>
      <c r="G70" s="22"/>
      <c r="H70" s="23"/>
      <c r="I70" s="8"/>
      <c r="J70" s="7"/>
    </row>
    <row r="71" spans="1:10" x14ac:dyDescent="0.25">
      <c r="A71" s="42">
        <v>67</v>
      </c>
      <c r="B71" s="20">
        <v>77</v>
      </c>
      <c r="C71" s="43" t="s">
        <v>57</v>
      </c>
      <c r="D71" s="44" t="s">
        <v>171</v>
      </c>
      <c r="E71" s="8">
        <v>2362</v>
      </c>
      <c r="F71" s="7">
        <v>26685188</v>
      </c>
      <c r="G71" s="22"/>
      <c r="H71" s="23"/>
      <c r="I71" s="8"/>
      <c r="J71" s="7"/>
    </row>
    <row r="72" spans="1:10" x14ac:dyDescent="0.25">
      <c r="A72" s="42">
        <v>68</v>
      </c>
      <c r="B72" s="20">
        <v>78</v>
      </c>
      <c r="C72" s="43" t="s">
        <v>58</v>
      </c>
      <c r="D72" s="44" t="s">
        <v>172</v>
      </c>
      <c r="E72" s="8">
        <v>2115</v>
      </c>
      <c r="F72" s="7">
        <v>23452000</v>
      </c>
      <c r="G72" s="22"/>
      <c r="H72" s="23"/>
      <c r="I72" s="8"/>
      <c r="J72" s="7"/>
    </row>
    <row r="73" spans="1:10" x14ac:dyDescent="0.25">
      <c r="A73" s="42">
        <v>69</v>
      </c>
      <c r="B73" s="20">
        <v>79</v>
      </c>
      <c r="C73" s="43" t="s">
        <v>59</v>
      </c>
      <c r="D73" s="44" t="s">
        <v>173</v>
      </c>
      <c r="E73" s="8">
        <v>993</v>
      </c>
      <c r="F73" s="7">
        <v>10623000</v>
      </c>
      <c r="G73" s="22"/>
      <c r="H73" s="23"/>
      <c r="I73" s="8"/>
      <c r="J73" s="7"/>
    </row>
    <row r="74" spans="1:10" x14ac:dyDescent="0.25">
      <c r="A74" s="42">
        <v>70</v>
      </c>
      <c r="B74" s="20">
        <v>80</v>
      </c>
      <c r="C74" s="43" t="s">
        <v>60</v>
      </c>
      <c r="D74" s="44" t="s">
        <v>174</v>
      </c>
      <c r="E74" s="8">
        <v>1155</v>
      </c>
      <c r="F74" s="7">
        <v>12358000</v>
      </c>
      <c r="G74" s="22"/>
      <c r="H74" s="23"/>
      <c r="I74" s="8"/>
      <c r="J74" s="7"/>
    </row>
    <row r="75" spans="1:10" x14ac:dyDescent="0.25">
      <c r="A75" s="42">
        <v>71</v>
      </c>
      <c r="B75" s="20">
        <v>81</v>
      </c>
      <c r="C75" s="43" t="s">
        <v>61</v>
      </c>
      <c r="D75" s="44" t="s">
        <v>175</v>
      </c>
      <c r="E75" s="8">
        <v>815</v>
      </c>
      <c r="F75" s="7">
        <v>8717000</v>
      </c>
      <c r="G75" s="22"/>
      <c r="H75" s="23"/>
      <c r="I75" s="8"/>
      <c r="J75" s="7"/>
    </row>
    <row r="76" spans="1:10" x14ac:dyDescent="0.25">
      <c r="A76" s="42">
        <v>72</v>
      </c>
      <c r="B76" s="20">
        <v>82</v>
      </c>
      <c r="C76" s="43" t="s">
        <v>62</v>
      </c>
      <c r="D76" s="44" t="s">
        <v>176</v>
      </c>
      <c r="E76" s="8">
        <v>740</v>
      </c>
      <c r="F76" s="7">
        <v>7916000</v>
      </c>
      <c r="G76" s="22"/>
      <c r="H76" s="23"/>
      <c r="I76" s="8"/>
      <c r="J76" s="7"/>
    </row>
    <row r="77" spans="1:10" x14ac:dyDescent="0.25">
      <c r="A77" s="42">
        <v>73</v>
      </c>
      <c r="B77" s="20">
        <v>83</v>
      </c>
      <c r="C77" s="43" t="s">
        <v>63</v>
      </c>
      <c r="D77" s="44" t="s">
        <v>177</v>
      </c>
      <c r="E77" s="8">
        <v>1330</v>
      </c>
      <c r="F77" s="7">
        <v>14724000</v>
      </c>
      <c r="G77" s="22"/>
      <c r="H77" s="23"/>
      <c r="I77" s="8"/>
      <c r="J77" s="7"/>
    </row>
    <row r="78" spans="1:10" x14ac:dyDescent="0.25">
      <c r="A78" s="42">
        <v>74</v>
      </c>
      <c r="B78" s="20">
        <v>84</v>
      </c>
      <c r="C78" s="43" t="s">
        <v>64</v>
      </c>
      <c r="D78" s="44" t="s">
        <v>178</v>
      </c>
      <c r="E78" s="8">
        <v>417</v>
      </c>
      <c r="F78" s="7">
        <v>4372000</v>
      </c>
      <c r="G78" s="22"/>
      <c r="H78" s="23"/>
      <c r="I78" s="8"/>
      <c r="J78" s="7"/>
    </row>
    <row r="79" spans="1:10" ht="27.75" customHeight="1" x14ac:dyDescent="0.25">
      <c r="A79" s="42">
        <v>75</v>
      </c>
      <c r="B79" s="20">
        <v>85</v>
      </c>
      <c r="C79" s="43" t="s">
        <v>65</v>
      </c>
      <c r="D79" s="44" t="s">
        <v>179</v>
      </c>
      <c r="E79" s="8">
        <v>829</v>
      </c>
      <c r="F79" s="7">
        <v>8922000</v>
      </c>
      <c r="G79" s="22"/>
      <c r="H79" s="23"/>
      <c r="I79" s="8"/>
      <c r="J79" s="7"/>
    </row>
    <row r="80" spans="1:10" x14ac:dyDescent="0.25">
      <c r="A80" s="42">
        <v>76</v>
      </c>
      <c r="B80" s="20">
        <v>86</v>
      </c>
      <c r="C80" s="43" t="s">
        <v>66</v>
      </c>
      <c r="D80" s="44" t="s">
        <v>180</v>
      </c>
      <c r="E80" s="8">
        <v>1286</v>
      </c>
      <c r="F80" s="7">
        <v>13831000</v>
      </c>
      <c r="G80" s="22"/>
      <c r="H80" s="23"/>
      <c r="I80" s="8"/>
      <c r="J80" s="7"/>
    </row>
    <row r="81" spans="1:10" ht="25.5" x14ac:dyDescent="0.25">
      <c r="A81" s="42">
        <v>77</v>
      </c>
      <c r="B81" s="20">
        <v>87</v>
      </c>
      <c r="C81" s="43" t="s">
        <v>67</v>
      </c>
      <c r="D81" s="44" t="s">
        <v>181</v>
      </c>
      <c r="E81" s="8">
        <v>216</v>
      </c>
      <c r="F81" s="7">
        <v>2325000</v>
      </c>
      <c r="G81" s="22"/>
      <c r="H81" s="23"/>
      <c r="I81" s="8"/>
      <c r="J81" s="7"/>
    </row>
    <row r="82" spans="1:10" ht="25.5" x14ac:dyDescent="0.25">
      <c r="A82" s="42">
        <v>78</v>
      </c>
      <c r="B82" s="20">
        <v>88</v>
      </c>
      <c r="C82" s="43" t="s">
        <v>68</v>
      </c>
      <c r="D82" s="44" t="s">
        <v>182</v>
      </c>
      <c r="E82" s="8">
        <v>194</v>
      </c>
      <c r="F82" s="7">
        <v>2052000</v>
      </c>
      <c r="G82" s="22"/>
      <c r="H82" s="23"/>
      <c r="I82" s="8"/>
      <c r="J82" s="7"/>
    </row>
    <row r="83" spans="1:10" ht="13.5" hidden="1" customHeight="1" x14ac:dyDescent="0.25">
      <c r="A83" s="42">
        <v>79</v>
      </c>
      <c r="B83" s="20">
        <v>89</v>
      </c>
      <c r="C83" s="43" t="s">
        <v>69</v>
      </c>
      <c r="D83" s="44" t="s">
        <v>183</v>
      </c>
      <c r="E83" s="8"/>
      <c r="F83" s="7"/>
      <c r="G83" s="22"/>
      <c r="H83" s="23"/>
      <c r="I83" s="8"/>
      <c r="J83" s="7"/>
    </row>
    <row r="84" spans="1:10" x14ac:dyDescent="0.25">
      <c r="A84" s="42">
        <v>80</v>
      </c>
      <c r="B84" s="47">
        <v>92</v>
      </c>
      <c r="C84" s="48" t="s">
        <v>70</v>
      </c>
      <c r="D84" s="44" t="s">
        <v>184</v>
      </c>
      <c r="E84" s="8"/>
      <c r="F84" s="7"/>
      <c r="G84" s="22"/>
      <c r="H84" s="23"/>
      <c r="I84" s="8">
        <v>150</v>
      </c>
      <c r="J84" s="7">
        <v>2217267</v>
      </c>
    </row>
    <row r="85" spans="1:10" ht="27" customHeight="1" x14ac:dyDescent="0.25">
      <c r="A85" s="42">
        <v>81</v>
      </c>
      <c r="B85" s="47">
        <v>94</v>
      </c>
      <c r="C85" s="43" t="s">
        <v>71</v>
      </c>
      <c r="D85" s="44" t="s">
        <v>185</v>
      </c>
      <c r="E85" s="8">
        <v>17</v>
      </c>
      <c r="F85" s="7">
        <v>186000</v>
      </c>
      <c r="G85" s="22"/>
      <c r="H85" s="23"/>
      <c r="I85" s="8"/>
      <c r="J85" s="7"/>
    </row>
    <row r="86" spans="1:10" ht="15.75" customHeight="1" x14ac:dyDescent="0.25">
      <c r="A86" s="42">
        <v>82</v>
      </c>
      <c r="B86" s="47">
        <v>95</v>
      </c>
      <c r="C86" s="43" t="s">
        <v>72</v>
      </c>
      <c r="D86" s="44" t="s">
        <v>186</v>
      </c>
      <c r="E86" s="8">
        <v>192</v>
      </c>
      <c r="F86" s="7">
        <v>2048000</v>
      </c>
      <c r="G86" s="22"/>
      <c r="H86" s="23"/>
      <c r="I86" s="8"/>
      <c r="J86" s="7"/>
    </row>
    <row r="87" spans="1:10" ht="25.5" hidden="1" x14ac:dyDescent="0.25">
      <c r="A87" s="42">
        <v>83</v>
      </c>
      <c r="B87" s="20">
        <v>96</v>
      </c>
      <c r="C87" s="43" t="s">
        <v>73</v>
      </c>
      <c r="D87" s="44" t="s">
        <v>187</v>
      </c>
      <c r="E87" s="8"/>
      <c r="F87" s="7"/>
      <c r="G87" s="22"/>
      <c r="H87" s="23"/>
      <c r="I87" s="8"/>
      <c r="J87" s="7"/>
    </row>
    <row r="88" spans="1:10" ht="25.5" x14ac:dyDescent="0.25">
      <c r="A88" s="42">
        <v>84</v>
      </c>
      <c r="B88" s="20">
        <v>98</v>
      </c>
      <c r="C88" s="43" t="s">
        <v>74</v>
      </c>
      <c r="D88" s="44" t="s">
        <v>188</v>
      </c>
      <c r="E88" s="8">
        <v>823</v>
      </c>
      <c r="F88" s="7">
        <v>93400324</v>
      </c>
      <c r="G88" s="22"/>
      <c r="H88" s="23"/>
      <c r="I88" s="8"/>
      <c r="J88" s="7"/>
    </row>
    <row r="89" spans="1:10" ht="15" customHeight="1" x14ac:dyDescent="0.25">
      <c r="A89" s="42">
        <v>85</v>
      </c>
      <c r="B89" s="47">
        <v>99</v>
      </c>
      <c r="C89" s="43" t="s">
        <v>75</v>
      </c>
      <c r="D89" s="44" t="s">
        <v>189</v>
      </c>
      <c r="E89" s="8">
        <v>99</v>
      </c>
      <c r="F89" s="7">
        <v>10133807</v>
      </c>
      <c r="G89" s="22"/>
      <c r="H89" s="23"/>
      <c r="I89" s="8"/>
      <c r="J89" s="7"/>
    </row>
    <row r="90" spans="1:10" hidden="1" x14ac:dyDescent="0.25">
      <c r="A90" s="42">
        <v>86</v>
      </c>
      <c r="B90" s="47">
        <v>100</v>
      </c>
      <c r="C90" s="43" t="s">
        <v>190</v>
      </c>
      <c r="D90" s="44" t="s">
        <v>191</v>
      </c>
      <c r="E90" s="8"/>
      <c r="F90" s="7"/>
      <c r="G90" s="22"/>
      <c r="H90" s="23"/>
      <c r="I90" s="8"/>
      <c r="J90" s="7"/>
    </row>
    <row r="91" spans="1:10" hidden="1" x14ac:dyDescent="0.25">
      <c r="A91" s="42">
        <v>87</v>
      </c>
      <c r="B91" s="47">
        <v>101</v>
      </c>
      <c r="C91" s="43" t="s">
        <v>192</v>
      </c>
      <c r="D91" s="44" t="s">
        <v>193</v>
      </c>
      <c r="E91" s="8"/>
      <c r="F91" s="7"/>
      <c r="G91" s="22"/>
      <c r="H91" s="23"/>
      <c r="I91" s="8"/>
      <c r="J91" s="7"/>
    </row>
    <row r="92" spans="1:10" hidden="1" x14ac:dyDescent="0.25">
      <c r="A92" s="42">
        <v>88</v>
      </c>
      <c r="B92" s="47">
        <v>103</v>
      </c>
      <c r="C92" s="43" t="s">
        <v>194</v>
      </c>
      <c r="D92" s="44" t="s">
        <v>195</v>
      </c>
      <c r="E92" s="8"/>
      <c r="F92" s="7"/>
      <c r="G92" s="22"/>
      <c r="H92" s="23"/>
      <c r="I92" s="8"/>
      <c r="J92" s="7"/>
    </row>
    <row r="93" spans="1:10" s="17" customFormat="1" hidden="1" x14ac:dyDescent="0.25">
      <c r="A93" s="42">
        <v>89</v>
      </c>
      <c r="B93" s="47">
        <v>104</v>
      </c>
      <c r="C93" s="43" t="s">
        <v>196</v>
      </c>
      <c r="D93" s="44" t="s">
        <v>197</v>
      </c>
      <c r="E93" s="8"/>
      <c r="F93" s="7"/>
      <c r="G93" s="22"/>
      <c r="H93" s="23"/>
      <c r="I93" s="8"/>
      <c r="J93" s="7"/>
    </row>
    <row r="94" spans="1:10" s="17" customFormat="1" hidden="1" x14ac:dyDescent="0.2">
      <c r="A94" s="42">
        <v>90</v>
      </c>
      <c r="B94" s="47">
        <v>105</v>
      </c>
      <c r="C94" s="43" t="s">
        <v>198</v>
      </c>
      <c r="D94" s="44" t="s">
        <v>199</v>
      </c>
      <c r="E94" s="8"/>
      <c r="F94" s="7"/>
      <c r="G94" s="15"/>
      <c r="H94" s="14"/>
      <c r="I94" s="8"/>
      <c r="J94" s="7"/>
    </row>
    <row r="95" spans="1:10" s="17" customFormat="1" hidden="1" x14ac:dyDescent="0.2">
      <c r="A95" s="42">
        <v>91</v>
      </c>
      <c r="B95" s="47">
        <v>106</v>
      </c>
      <c r="C95" s="43" t="s">
        <v>200</v>
      </c>
      <c r="D95" s="44" t="s">
        <v>201</v>
      </c>
      <c r="E95" s="8"/>
      <c r="F95" s="7"/>
      <c r="G95" s="28"/>
      <c r="H95" s="28"/>
      <c r="I95" s="28"/>
      <c r="J95" s="28"/>
    </row>
    <row r="96" spans="1:10" ht="15" hidden="1" customHeight="1" x14ac:dyDescent="0.25">
      <c r="A96" s="42">
        <v>92</v>
      </c>
      <c r="B96" s="47">
        <v>107</v>
      </c>
      <c r="C96" s="43" t="s">
        <v>202</v>
      </c>
      <c r="D96" s="44" t="s">
        <v>203</v>
      </c>
      <c r="E96" s="8"/>
      <c r="F96" s="7"/>
      <c r="G96" s="22"/>
      <c r="H96" s="23"/>
      <c r="I96" s="31"/>
      <c r="J96" s="31"/>
    </row>
    <row r="97" spans="1:10" hidden="1" x14ac:dyDescent="0.25">
      <c r="A97" s="42">
        <v>93</v>
      </c>
      <c r="B97" s="47">
        <v>108</v>
      </c>
      <c r="C97" s="43" t="s">
        <v>204</v>
      </c>
      <c r="D97" s="44" t="s">
        <v>205</v>
      </c>
      <c r="E97" s="8"/>
      <c r="F97" s="7"/>
      <c r="G97" s="22"/>
      <c r="H97" s="23"/>
      <c r="I97" s="31"/>
      <c r="J97" s="31"/>
    </row>
    <row r="98" spans="1:10" hidden="1" x14ac:dyDescent="0.25">
      <c r="A98" s="42">
        <v>94</v>
      </c>
      <c r="B98" s="47">
        <v>110</v>
      </c>
      <c r="C98" s="43" t="s">
        <v>206</v>
      </c>
      <c r="D98" s="44" t="s">
        <v>207</v>
      </c>
      <c r="E98" s="8"/>
      <c r="F98" s="7"/>
      <c r="G98" s="22"/>
      <c r="H98" s="23"/>
      <c r="I98" s="31"/>
      <c r="J98" s="31"/>
    </row>
    <row r="99" spans="1:10" hidden="1" x14ac:dyDescent="0.25">
      <c r="A99" s="42">
        <v>95</v>
      </c>
      <c r="B99" s="47">
        <v>111</v>
      </c>
      <c r="C99" s="43" t="s">
        <v>208</v>
      </c>
      <c r="D99" s="44" t="s">
        <v>209</v>
      </c>
      <c r="E99" s="8"/>
      <c r="F99" s="7"/>
      <c r="G99" s="22"/>
      <c r="H99" s="23"/>
      <c r="I99" s="31"/>
      <c r="J99" s="31"/>
    </row>
    <row r="100" spans="1:10" hidden="1" x14ac:dyDescent="0.25">
      <c r="A100" s="42">
        <v>96</v>
      </c>
      <c r="B100" s="47">
        <v>113</v>
      </c>
      <c r="C100" s="43" t="s">
        <v>210</v>
      </c>
      <c r="D100" s="44" t="s">
        <v>211</v>
      </c>
      <c r="E100" s="8"/>
      <c r="F100" s="7"/>
      <c r="G100" s="22"/>
      <c r="H100" s="23"/>
      <c r="I100" s="31"/>
      <c r="J100" s="31"/>
    </row>
    <row r="101" spans="1:10" hidden="1" x14ac:dyDescent="0.25">
      <c r="A101" s="42">
        <v>97</v>
      </c>
      <c r="B101" s="47">
        <v>114</v>
      </c>
      <c r="C101" s="43" t="s">
        <v>212</v>
      </c>
      <c r="D101" s="44" t="s">
        <v>213</v>
      </c>
      <c r="E101" s="8"/>
      <c r="F101" s="7"/>
      <c r="G101" s="22"/>
      <c r="H101" s="23"/>
      <c r="I101" s="31"/>
      <c r="J101" s="31"/>
    </row>
    <row r="102" spans="1:10" hidden="1" x14ac:dyDescent="0.25">
      <c r="A102" s="42">
        <v>98</v>
      </c>
      <c r="B102" s="47">
        <v>116</v>
      </c>
      <c r="C102" s="43" t="s">
        <v>214</v>
      </c>
      <c r="D102" s="44" t="s">
        <v>215</v>
      </c>
      <c r="E102" s="8"/>
      <c r="F102" s="7"/>
      <c r="G102" s="22"/>
      <c r="H102" s="23"/>
      <c r="I102" s="31"/>
      <c r="J102" s="31"/>
    </row>
    <row r="103" spans="1:10" hidden="1" x14ac:dyDescent="0.25">
      <c r="A103" s="42">
        <v>99</v>
      </c>
      <c r="B103" s="47">
        <v>117</v>
      </c>
      <c r="C103" s="43" t="s">
        <v>216</v>
      </c>
      <c r="D103" s="44" t="s">
        <v>217</v>
      </c>
      <c r="E103" s="8"/>
      <c r="F103" s="7"/>
      <c r="G103" s="22"/>
      <c r="H103" s="23"/>
      <c r="I103" s="31"/>
      <c r="J103" s="31"/>
    </row>
    <row r="104" spans="1:10" hidden="1" x14ac:dyDescent="0.25">
      <c r="A104" s="42">
        <v>100</v>
      </c>
      <c r="B104" s="47">
        <v>118</v>
      </c>
      <c r="C104" s="43" t="s">
        <v>218</v>
      </c>
      <c r="D104" s="44" t="s">
        <v>219</v>
      </c>
      <c r="E104" s="8"/>
      <c r="F104" s="7"/>
      <c r="G104" s="22"/>
      <c r="H104" s="23"/>
      <c r="I104" s="31"/>
      <c r="J104" s="31"/>
    </row>
    <row r="105" spans="1:10" ht="25.5" hidden="1" x14ac:dyDescent="0.25">
      <c r="A105" s="42">
        <v>101</v>
      </c>
      <c r="B105" s="47">
        <v>120</v>
      </c>
      <c r="C105" s="43" t="s">
        <v>220</v>
      </c>
      <c r="D105" s="44" t="s">
        <v>221</v>
      </c>
      <c r="E105" s="8"/>
      <c r="F105" s="7"/>
      <c r="G105" s="22"/>
      <c r="H105" s="23"/>
      <c r="I105" s="31"/>
      <c r="J105" s="31"/>
    </row>
    <row r="106" spans="1:10" hidden="1" x14ac:dyDescent="0.25">
      <c r="A106" s="42">
        <v>102</v>
      </c>
      <c r="B106" s="47">
        <v>121</v>
      </c>
      <c r="C106" s="43" t="s">
        <v>222</v>
      </c>
      <c r="D106" s="44" t="s">
        <v>223</v>
      </c>
      <c r="E106" s="8"/>
      <c r="F106" s="7"/>
      <c r="G106" s="22"/>
      <c r="H106" s="23"/>
      <c r="I106" s="31"/>
      <c r="J106" s="31"/>
    </row>
    <row r="107" spans="1:10" hidden="1" x14ac:dyDescent="0.25">
      <c r="A107" s="42">
        <v>103</v>
      </c>
      <c r="B107" s="47">
        <v>123</v>
      </c>
      <c r="C107" s="43" t="s">
        <v>224</v>
      </c>
      <c r="D107" s="44" t="s">
        <v>225</v>
      </c>
      <c r="E107" s="8"/>
      <c r="F107" s="7"/>
      <c r="G107" s="22"/>
      <c r="H107" s="23"/>
      <c r="I107" s="31"/>
      <c r="J107" s="31"/>
    </row>
    <row r="108" spans="1:10" ht="26.25" x14ac:dyDescent="0.25">
      <c r="A108" s="42">
        <v>104</v>
      </c>
      <c r="B108" s="20">
        <v>123</v>
      </c>
      <c r="C108" s="20" t="s">
        <v>76</v>
      </c>
      <c r="D108" s="45" t="s">
        <v>226</v>
      </c>
      <c r="E108" s="8">
        <v>637</v>
      </c>
      <c r="F108" s="7">
        <v>79501697</v>
      </c>
      <c r="G108" s="22"/>
      <c r="H108" s="23"/>
      <c r="I108" s="31"/>
      <c r="J108" s="31"/>
    </row>
    <row r="109" spans="1:10" hidden="1" x14ac:dyDescent="0.25">
      <c r="A109" s="42">
        <v>105</v>
      </c>
      <c r="B109" s="47">
        <v>124</v>
      </c>
      <c r="C109" s="43" t="s">
        <v>227</v>
      </c>
      <c r="D109" s="44" t="s">
        <v>228</v>
      </c>
      <c r="E109" s="8"/>
      <c r="F109" s="7"/>
      <c r="G109" s="22"/>
      <c r="H109" s="23"/>
      <c r="I109" s="31"/>
      <c r="J109" s="31"/>
    </row>
    <row r="110" spans="1:10" hidden="1" x14ac:dyDescent="0.25">
      <c r="A110" s="42">
        <v>106</v>
      </c>
      <c r="B110" s="47">
        <v>125</v>
      </c>
      <c r="C110" s="43" t="s">
        <v>229</v>
      </c>
      <c r="D110" s="44" t="s">
        <v>230</v>
      </c>
      <c r="E110" s="8"/>
      <c r="F110" s="7"/>
      <c r="G110" s="22"/>
      <c r="H110" s="23"/>
      <c r="I110" s="31"/>
      <c r="J110" s="31"/>
    </row>
    <row r="111" spans="1:10" hidden="1" x14ac:dyDescent="0.25">
      <c r="A111" s="42">
        <v>107</v>
      </c>
      <c r="B111" s="47">
        <v>126</v>
      </c>
      <c r="C111" s="20" t="s">
        <v>231</v>
      </c>
      <c r="D111" s="49" t="s">
        <v>232</v>
      </c>
      <c r="E111" s="8"/>
      <c r="F111" s="7"/>
      <c r="G111" s="22"/>
      <c r="H111" s="23"/>
      <c r="I111" s="31"/>
      <c r="J111" s="31"/>
    </row>
    <row r="112" spans="1:10" hidden="1" x14ac:dyDescent="0.25">
      <c r="A112" s="42">
        <v>108</v>
      </c>
      <c r="B112" s="47">
        <v>128</v>
      </c>
      <c r="C112" s="43" t="s">
        <v>233</v>
      </c>
      <c r="D112" s="44" t="s">
        <v>234</v>
      </c>
      <c r="E112" s="8"/>
      <c r="F112" s="7"/>
      <c r="G112" s="22"/>
      <c r="H112" s="23"/>
      <c r="I112" s="31"/>
      <c r="J112" s="31"/>
    </row>
    <row r="113" spans="1:10" hidden="1" x14ac:dyDescent="0.25">
      <c r="A113" s="42">
        <v>109</v>
      </c>
      <c r="B113" s="20">
        <v>129</v>
      </c>
      <c r="C113" s="20" t="s">
        <v>235</v>
      </c>
      <c r="D113" s="45" t="s">
        <v>236</v>
      </c>
      <c r="E113" s="8"/>
      <c r="F113" s="7"/>
      <c r="G113" s="22"/>
      <c r="H113" s="23"/>
      <c r="I113" s="31"/>
      <c r="J113" s="31"/>
    </row>
    <row r="114" spans="1:10" ht="25.5" hidden="1" x14ac:dyDescent="0.25">
      <c r="A114" s="42">
        <v>110</v>
      </c>
      <c r="B114" s="20">
        <v>130</v>
      </c>
      <c r="C114" s="43" t="s">
        <v>237</v>
      </c>
      <c r="D114" s="44" t="s">
        <v>238</v>
      </c>
      <c r="E114" s="8"/>
      <c r="F114" s="7"/>
      <c r="G114" s="22"/>
      <c r="H114" s="23"/>
      <c r="I114" s="31"/>
      <c r="J114" s="31"/>
    </row>
    <row r="115" spans="1:10" hidden="1" x14ac:dyDescent="0.25">
      <c r="A115" s="42">
        <v>111</v>
      </c>
      <c r="B115" s="47">
        <v>130</v>
      </c>
      <c r="C115" s="20">
        <v>560215</v>
      </c>
      <c r="D115" s="49" t="s">
        <v>239</v>
      </c>
      <c r="E115" s="8"/>
      <c r="F115" s="7"/>
      <c r="G115" s="22"/>
      <c r="H115" s="23"/>
      <c r="I115" s="31"/>
      <c r="J115" s="31"/>
    </row>
    <row r="116" spans="1:10" hidden="1" x14ac:dyDescent="0.25">
      <c r="A116" s="42">
        <v>112</v>
      </c>
      <c r="B116" s="47">
        <v>131</v>
      </c>
      <c r="C116" s="43" t="s">
        <v>240</v>
      </c>
      <c r="D116" s="44" t="s">
        <v>241</v>
      </c>
      <c r="E116" s="8"/>
      <c r="F116" s="7"/>
      <c r="G116" s="22"/>
      <c r="H116" s="23"/>
      <c r="I116" s="31"/>
      <c r="J116" s="31"/>
    </row>
    <row r="117" spans="1:10" hidden="1" x14ac:dyDescent="0.25">
      <c r="A117" s="42">
        <v>113</v>
      </c>
      <c r="B117" s="47">
        <v>132</v>
      </c>
      <c r="C117" s="43" t="s">
        <v>242</v>
      </c>
      <c r="D117" s="44" t="s">
        <v>243</v>
      </c>
      <c r="E117" s="8"/>
      <c r="F117" s="7"/>
      <c r="G117" s="22"/>
      <c r="H117" s="23"/>
      <c r="I117" s="31"/>
      <c r="J117" s="31"/>
    </row>
    <row r="118" spans="1:10" ht="25.5" hidden="1" x14ac:dyDescent="0.25">
      <c r="A118" s="42">
        <v>114</v>
      </c>
      <c r="B118" s="20">
        <v>133</v>
      </c>
      <c r="C118" s="20">
        <v>560219</v>
      </c>
      <c r="D118" s="44" t="s">
        <v>244</v>
      </c>
      <c r="E118" s="8"/>
      <c r="F118" s="7"/>
      <c r="G118" s="22"/>
      <c r="H118" s="23"/>
      <c r="I118" s="31"/>
      <c r="J118" s="31"/>
    </row>
    <row r="119" spans="1:10" ht="25.5" hidden="1" x14ac:dyDescent="0.25">
      <c r="A119" s="42">
        <v>115</v>
      </c>
      <c r="B119" s="20">
        <v>134</v>
      </c>
      <c r="C119" s="43" t="s">
        <v>245</v>
      </c>
      <c r="D119" s="44" t="s">
        <v>246</v>
      </c>
      <c r="E119" s="8"/>
      <c r="F119" s="7"/>
      <c r="G119" s="22"/>
      <c r="H119" s="23"/>
      <c r="I119" s="31"/>
      <c r="J119" s="31"/>
    </row>
    <row r="120" spans="1:10" hidden="1" x14ac:dyDescent="0.25">
      <c r="A120" s="42">
        <v>116</v>
      </c>
      <c r="B120" s="47">
        <v>134</v>
      </c>
      <c r="C120" s="20">
        <v>560221</v>
      </c>
      <c r="D120" s="44" t="s">
        <v>247</v>
      </c>
      <c r="E120" s="8"/>
      <c r="F120" s="7"/>
      <c r="G120" s="22"/>
      <c r="H120" s="23"/>
      <c r="I120" s="31"/>
      <c r="J120" s="31"/>
    </row>
    <row r="121" spans="1:10" hidden="1" x14ac:dyDescent="0.25">
      <c r="A121" s="42">
        <v>117</v>
      </c>
      <c r="B121" s="47">
        <v>136</v>
      </c>
      <c r="C121" s="20">
        <v>560223</v>
      </c>
      <c r="D121" s="44" t="s">
        <v>248</v>
      </c>
      <c r="E121" s="8"/>
      <c r="F121" s="7"/>
      <c r="G121" s="22"/>
      <c r="H121" s="23"/>
      <c r="I121" s="31"/>
      <c r="J121" s="31"/>
    </row>
    <row r="122" spans="1:10" hidden="1" x14ac:dyDescent="0.25">
      <c r="A122" s="42">
        <v>118</v>
      </c>
      <c r="B122" s="47">
        <v>137</v>
      </c>
      <c r="C122" s="43" t="s">
        <v>249</v>
      </c>
      <c r="D122" s="44" t="s">
        <v>250</v>
      </c>
      <c r="E122" s="8"/>
      <c r="F122" s="7"/>
      <c r="G122" s="22"/>
      <c r="H122" s="23"/>
      <c r="I122" s="31"/>
      <c r="J122" s="31"/>
    </row>
    <row r="123" spans="1:10" hidden="1" x14ac:dyDescent="0.25">
      <c r="A123" s="42">
        <v>119</v>
      </c>
      <c r="B123" s="47">
        <v>138</v>
      </c>
      <c r="C123" s="43" t="s">
        <v>251</v>
      </c>
      <c r="D123" s="44" t="s">
        <v>252</v>
      </c>
      <c r="E123" s="8"/>
      <c r="F123" s="7"/>
      <c r="G123" s="22"/>
      <c r="H123" s="23"/>
      <c r="I123" s="31"/>
      <c r="J123" s="31"/>
    </row>
    <row r="124" spans="1:10" hidden="1" x14ac:dyDescent="0.25">
      <c r="A124" s="42">
        <v>120</v>
      </c>
      <c r="B124" s="47">
        <v>139</v>
      </c>
      <c r="C124" s="43" t="s">
        <v>253</v>
      </c>
      <c r="D124" s="44" t="s">
        <v>254</v>
      </c>
      <c r="E124" s="8"/>
      <c r="F124" s="7"/>
      <c r="G124" s="22"/>
      <c r="H124" s="23"/>
      <c r="I124" s="31"/>
      <c r="J124" s="31"/>
    </row>
    <row r="125" spans="1:10" hidden="1" x14ac:dyDescent="0.25">
      <c r="A125" s="42">
        <v>121</v>
      </c>
      <c r="B125" s="20">
        <v>140</v>
      </c>
      <c r="C125" s="43" t="s">
        <v>255</v>
      </c>
      <c r="D125" s="44" t="s">
        <v>256</v>
      </c>
      <c r="E125" s="8"/>
      <c r="F125" s="7"/>
      <c r="G125" s="22"/>
      <c r="H125" s="23"/>
      <c r="I125" s="31"/>
      <c r="J125" s="31"/>
    </row>
    <row r="126" spans="1:10" hidden="1" x14ac:dyDescent="0.25">
      <c r="A126" s="42">
        <v>122</v>
      </c>
      <c r="B126" s="20">
        <v>140</v>
      </c>
      <c r="C126" s="20">
        <v>560227</v>
      </c>
      <c r="D126" s="45" t="s">
        <v>257</v>
      </c>
      <c r="E126" s="8"/>
      <c r="F126" s="7"/>
      <c r="G126" s="22"/>
      <c r="H126" s="23"/>
      <c r="I126" s="31"/>
      <c r="J126" s="31"/>
    </row>
    <row r="127" spans="1:10" hidden="1" x14ac:dyDescent="0.25">
      <c r="A127" s="42">
        <v>123</v>
      </c>
      <c r="B127" s="20">
        <v>141</v>
      </c>
      <c r="C127" s="20">
        <v>560228</v>
      </c>
      <c r="D127" s="45" t="s">
        <v>258</v>
      </c>
      <c r="E127" s="8"/>
      <c r="F127" s="7"/>
      <c r="G127" s="22"/>
      <c r="H127" s="23"/>
      <c r="I127" s="31"/>
      <c r="J127" s="31"/>
    </row>
    <row r="128" spans="1:10" x14ac:dyDescent="0.25">
      <c r="A128" s="42">
        <v>124</v>
      </c>
      <c r="B128" s="20">
        <v>142</v>
      </c>
      <c r="C128" s="20">
        <v>560229</v>
      </c>
      <c r="D128" s="49" t="s">
        <v>83</v>
      </c>
      <c r="E128" s="8">
        <v>100</v>
      </c>
      <c r="F128" s="7">
        <v>9839387</v>
      </c>
      <c r="G128" s="22"/>
      <c r="H128" s="23"/>
      <c r="I128" s="31"/>
      <c r="J128" s="31"/>
    </row>
    <row r="129" spans="1:10" hidden="1" x14ac:dyDescent="0.25">
      <c r="A129" s="42">
        <v>125</v>
      </c>
      <c r="B129" s="20">
        <v>143</v>
      </c>
      <c r="C129" s="50">
        <v>560169</v>
      </c>
      <c r="D129" s="44" t="s">
        <v>259</v>
      </c>
      <c r="E129" s="8"/>
      <c r="F129" s="7"/>
      <c r="G129" s="22"/>
      <c r="H129" s="23"/>
      <c r="I129" s="31"/>
      <c r="J129" s="31"/>
    </row>
    <row r="130" spans="1:10" hidden="1" x14ac:dyDescent="0.25">
      <c r="A130" s="42">
        <v>126</v>
      </c>
      <c r="B130" s="20">
        <v>143</v>
      </c>
      <c r="C130" s="20">
        <v>560230</v>
      </c>
      <c r="D130" s="49" t="s">
        <v>260</v>
      </c>
      <c r="E130" s="8"/>
      <c r="F130" s="7"/>
      <c r="G130" s="22"/>
      <c r="H130" s="23"/>
      <c r="I130" s="31"/>
      <c r="J130" s="31"/>
    </row>
    <row r="131" spans="1:10" hidden="1" x14ac:dyDescent="0.25">
      <c r="A131" s="42">
        <v>127</v>
      </c>
      <c r="B131" s="20">
        <v>144</v>
      </c>
      <c r="C131" s="51" t="s">
        <v>261</v>
      </c>
      <c r="D131" s="49" t="s">
        <v>262</v>
      </c>
      <c r="E131" s="8"/>
      <c r="F131" s="7"/>
      <c r="G131" s="22"/>
      <c r="H131" s="23"/>
      <c r="I131" s="31"/>
      <c r="J131" s="31"/>
    </row>
    <row r="132" spans="1:10" x14ac:dyDescent="0.25">
      <c r="A132" s="42">
        <v>128</v>
      </c>
      <c r="B132" s="20">
        <v>144</v>
      </c>
      <c r="C132" s="51" t="s">
        <v>263</v>
      </c>
      <c r="D132" s="52" t="s">
        <v>264</v>
      </c>
      <c r="E132" s="8">
        <v>235</v>
      </c>
      <c r="F132" s="7">
        <v>14616092</v>
      </c>
      <c r="G132" s="22"/>
      <c r="H132" s="23"/>
      <c r="I132" s="31"/>
      <c r="J132" s="31"/>
    </row>
    <row r="133" spans="1:10" hidden="1" x14ac:dyDescent="0.25">
      <c r="A133" s="42">
        <v>129</v>
      </c>
      <c r="B133" s="20">
        <v>145</v>
      </c>
      <c r="C133" s="43" t="s">
        <v>265</v>
      </c>
      <c r="D133" s="44" t="s">
        <v>266</v>
      </c>
      <c r="E133" s="8"/>
      <c r="F133" s="7"/>
      <c r="G133" s="22"/>
      <c r="H133" s="23"/>
      <c r="I133" s="31"/>
      <c r="J133" s="31"/>
    </row>
    <row r="134" spans="1:10" ht="17.25" hidden="1" customHeight="1" x14ac:dyDescent="0.25">
      <c r="A134" s="42">
        <v>130</v>
      </c>
      <c r="B134" s="20">
        <v>145</v>
      </c>
      <c r="C134" s="51" t="s">
        <v>267</v>
      </c>
      <c r="D134" s="52" t="s">
        <v>268</v>
      </c>
      <c r="E134" s="8"/>
      <c r="F134" s="7"/>
      <c r="G134" s="22"/>
      <c r="H134" s="23"/>
      <c r="I134" s="31"/>
      <c r="J134" s="31"/>
    </row>
    <row r="135" spans="1:10" hidden="1" x14ac:dyDescent="0.25">
      <c r="A135" s="42">
        <v>131</v>
      </c>
      <c r="B135" s="20">
        <v>146</v>
      </c>
      <c r="C135" s="43" t="s">
        <v>269</v>
      </c>
      <c r="D135" s="44" t="s">
        <v>270</v>
      </c>
      <c r="E135" s="8"/>
      <c r="F135" s="7"/>
      <c r="G135" s="22"/>
      <c r="H135" s="23"/>
      <c r="I135" s="31"/>
      <c r="J135" s="31"/>
    </row>
    <row r="136" spans="1:10" hidden="1" x14ac:dyDescent="0.25">
      <c r="A136" s="42">
        <v>132</v>
      </c>
      <c r="B136" s="20">
        <v>146</v>
      </c>
      <c r="C136" s="51" t="s">
        <v>271</v>
      </c>
      <c r="D136" s="52" t="s">
        <v>272</v>
      </c>
      <c r="E136" s="8"/>
      <c r="F136" s="7"/>
      <c r="G136" s="22"/>
      <c r="H136" s="23"/>
      <c r="I136" s="31"/>
      <c r="J136" s="31"/>
    </row>
    <row r="137" spans="1:10" hidden="1" x14ac:dyDescent="0.25">
      <c r="A137" s="42">
        <v>133</v>
      </c>
      <c r="B137" s="20">
        <v>147</v>
      </c>
      <c r="C137" s="51" t="s">
        <v>273</v>
      </c>
      <c r="D137" s="52" t="s">
        <v>274</v>
      </c>
      <c r="E137" s="8"/>
      <c r="F137" s="7"/>
      <c r="G137" s="22"/>
      <c r="H137" s="23"/>
      <c r="I137" s="31"/>
      <c r="J137" s="31"/>
    </row>
    <row r="138" spans="1:10" x14ac:dyDescent="0.25">
      <c r="A138" s="42">
        <v>134</v>
      </c>
      <c r="B138" s="20">
        <v>148</v>
      </c>
      <c r="C138" s="51" t="s">
        <v>275</v>
      </c>
      <c r="D138" s="52" t="s">
        <v>88</v>
      </c>
      <c r="E138" s="8">
        <v>28</v>
      </c>
      <c r="F138" s="7">
        <v>2894247</v>
      </c>
      <c r="G138" s="22"/>
      <c r="H138" s="23"/>
      <c r="I138" s="31"/>
      <c r="J138" s="31"/>
    </row>
    <row r="139" spans="1:10" hidden="1" x14ac:dyDescent="0.25">
      <c r="A139" s="42">
        <v>135</v>
      </c>
      <c r="B139" s="20">
        <v>149</v>
      </c>
      <c r="C139" s="43" t="s">
        <v>276</v>
      </c>
      <c r="D139" s="44" t="s">
        <v>277</v>
      </c>
      <c r="E139" s="8"/>
      <c r="F139" s="7"/>
      <c r="G139" s="22"/>
      <c r="H139" s="23"/>
      <c r="I139" s="31"/>
      <c r="J139" s="31"/>
    </row>
    <row r="140" spans="1:10" hidden="1" x14ac:dyDescent="0.25">
      <c r="A140" s="42">
        <v>136</v>
      </c>
      <c r="B140" s="20">
        <v>150</v>
      </c>
      <c r="C140" s="51" t="s">
        <v>278</v>
      </c>
      <c r="D140" s="52" t="s">
        <v>279</v>
      </c>
      <c r="E140" s="8"/>
      <c r="F140" s="7"/>
      <c r="G140" s="22"/>
      <c r="H140" s="23"/>
      <c r="I140" s="31"/>
      <c r="J140" s="31"/>
    </row>
    <row r="141" spans="1:10" hidden="1" x14ac:dyDescent="0.25">
      <c r="A141" s="42">
        <v>137</v>
      </c>
      <c r="B141" s="20">
        <v>151</v>
      </c>
      <c r="C141" s="51" t="s">
        <v>280</v>
      </c>
      <c r="D141" s="52" t="s">
        <v>281</v>
      </c>
      <c r="E141" s="8"/>
      <c r="F141" s="7"/>
      <c r="G141" s="22"/>
      <c r="H141" s="23"/>
      <c r="I141" s="31"/>
      <c r="J141" s="31"/>
    </row>
    <row r="142" spans="1:10" ht="16.5" customHeight="1" x14ac:dyDescent="0.25">
      <c r="A142" s="42">
        <v>138</v>
      </c>
      <c r="B142" s="47">
        <v>152</v>
      </c>
      <c r="C142" s="43">
        <v>560239</v>
      </c>
      <c r="D142" s="44" t="s">
        <v>282</v>
      </c>
      <c r="E142" s="8"/>
      <c r="F142" s="7"/>
      <c r="G142" s="22"/>
      <c r="H142" s="23"/>
      <c r="I142" s="31">
        <v>235</v>
      </c>
      <c r="J142" s="31">
        <v>5109968</v>
      </c>
    </row>
    <row r="143" spans="1:10" hidden="1" x14ac:dyDescent="0.25">
      <c r="A143" s="42">
        <v>139</v>
      </c>
      <c r="B143" s="20">
        <v>153</v>
      </c>
      <c r="C143" s="43" t="s">
        <v>77</v>
      </c>
      <c r="D143" s="44" t="s">
        <v>283</v>
      </c>
      <c r="E143" s="8"/>
      <c r="F143" s="7"/>
      <c r="G143" s="22"/>
      <c r="H143" s="23"/>
      <c r="I143" s="31"/>
      <c r="J143" s="31"/>
    </row>
    <row r="144" spans="1:10" hidden="1" x14ac:dyDescent="0.25">
      <c r="A144" s="42">
        <v>140</v>
      </c>
      <c r="B144" s="47">
        <v>154</v>
      </c>
      <c r="C144" s="51" t="s">
        <v>284</v>
      </c>
      <c r="D144" s="49" t="s">
        <v>285</v>
      </c>
      <c r="E144" s="8"/>
      <c r="F144" s="7"/>
      <c r="G144" s="22"/>
      <c r="H144" s="23"/>
      <c r="I144" s="31"/>
      <c r="J144" s="31"/>
    </row>
    <row r="145" spans="1:10" hidden="1" x14ac:dyDescent="0.25">
      <c r="A145" s="42">
        <v>141</v>
      </c>
      <c r="B145" s="47">
        <v>155</v>
      </c>
      <c r="C145" s="51" t="s">
        <v>286</v>
      </c>
      <c r="D145" s="49" t="s">
        <v>287</v>
      </c>
      <c r="E145" s="8"/>
      <c r="F145" s="7"/>
      <c r="G145" s="22"/>
      <c r="H145" s="23"/>
      <c r="I145" s="31"/>
      <c r="J145" s="31"/>
    </row>
    <row r="146" spans="1:10" hidden="1" x14ac:dyDescent="0.25">
      <c r="A146" s="42">
        <v>142</v>
      </c>
      <c r="B146" s="47">
        <v>156</v>
      </c>
      <c r="C146" s="51" t="s">
        <v>288</v>
      </c>
      <c r="D146" s="49" t="s">
        <v>289</v>
      </c>
      <c r="E146" s="8"/>
      <c r="F146" s="7"/>
      <c r="G146" s="22"/>
      <c r="H146" s="23"/>
      <c r="I146" s="31"/>
      <c r="J146" s="31"/>
    </row>
    <row r="147" spans="1:10" hidden="1" x14ac:dyDescent="0.25">
      <c r="A147" s="42">
        <v>143</v>
      </c>
      <c r="B147" s="47">
        <v>157</v>
      </c>
      <c r="C147" s="51" t="s">
        <v>290</v>
      </c>
      <c r="D147" s="49" t="s">
        <v>291</v>
      </c>
      <c r="E147" s="8"/>
      <c r="F147" s="7"/>
      <c r="G147" s="22"/>
      <c r="H147" s="23"/>
      <c r="I147" s="31"/>
      <c r="J147" s="31"/>
    </row>
    <row r="148" spans="1:10" hidden="1" x14ac:dyDescent="0.25">
      <c r="A148" s="42">
        <v>144</v>
      </c>
      <c r="B148" s="47">
        <v>158</v>
      </c>
      <c r="C148" s="51" t="s">
        <v>292</v>
      </c>
      <c r="D148" s="49" t="s">
        <v>293</v>
      </c>
      <c r="E148" s="8"/>
      <c r="F148" s="7"/>
      <c r="G148" s="22"/>
      <c r="H148" s="23"/>
      <c r="I148" s="31"/>
      <c r="J148" s="31"/>
    </row>
    <row r="149" spans="1:10" hidden="1" x14ac:dyDescent="0.25">
      <c r="A149" s="42">
        <v>145</v>
      </c>
      <c r="B149" s="47">
        <v>159</v>
      </c>
      <c r="C149" s="51" t="s">
        <v>294</v>
      </c>
      <c r="D149" s="49" t="s">
        <v>295</v>
      </c>
      <c r="E149" s="8"/>
      <c r="F149" s="7"/>
      <c r="G149" s="22"/>
      <c r="H149" s="23"/>
      <c r="I149" s="31"/>
      <c r="J149" s="31"/>
    </row>
    <row r="150" spans="1:10" hidden="1" x14ac:dyDescent="0.25">
      <c r="A150" s="42">
        <v>146</v>
      </c>
      <c r="B150" s="47">
        <v>160</v>
      </c>
      <c r="C150" s="51" t="s">
        <v>296</v>
      </c>
      <c r="D150" s="49" t="s">
        <v>297</v>
      </c>
      <c r="E150" s="8"/>
      <c r="F150" s="7"/>
      <c r="G150" s="22"/>
      <c r="H150" s="23"/>
      <c r="I150" s="31"/>
      <c r="J150" s="31"/>
    </row>
    <row r="151" spans="1:10" hidden="1" x14ac:dyDescent="0.25">
      <c r="A151" s="42">
        <v>147</v>
      </c>
      <c r="B151" s="20">
        <v>161</v>
      </c>
      <c r="C151" s="43" t="s">
        <v>298</v>
      </c>
      <c r="D151" s="44" t="s">
        <v>299</v>
      </c>
      <c r="E151" s="8"/>
      <c r="F151" s="7"/>
      <c r="G151" s="22"/>
      <c r="H151" s="23"/>
      <c r="I151" s="31"/>
      <c r="J151" s="31"/>
    </row>
    <row r="152" spans="1:10" hidden="1" x14ac:dyDescent="0.25">
      <c r="A152" s="42">
        <v>148</v>
      </c>
      <c r="B152" s="47">
        <v>161</v>
      </c>
      <c r="C152" s="51" t="s">
        <v>300</v>
      </c>
      <c r="D152" s="49" t="s">
        <v>301</v>
      </c>
      <c r="E152" s="8"/>
      <c r="F152" s="7"/>
      <c r="G152" s="22"/>
      <c r="H152" s="23"/>
      <c r="I152" s="31"/>
      <c r="J152" s="31"/>
    </row>
    <row r="153" spans="1:10" hidden="1" x14ac:dyDescent="0.25">
      <c r="A153" s="42">
        <v>149</v>
      </c>
      <c r="B153" s="47">
        <v>162</v>
      </c>
      <c r="C153" s="51" t="s">
        <v>302</v>
      </c>
      <c r="D153" s="49" t="s">
        <v>303</v>
      </c>
      <c r="E153" s="8"/>
      <c r="F153" s="7"/>
      <c r="G153" s="22"/>
      <c r="H153" s="23"/>
      <c r="I153" s="31"/>
      <c r="J153" s="31"/>
    </row>
    <row r="154" spans="1:10" hidden="1" x14ac:dyDescent="0.25">
      <c r="A154" s="42">
        <v>150</v>
      </c>
      <c r="B154" s="47">
        <v>163</v>
      </c>
      <c r="C154" s="51" t="s">
        <v>304</v>
      </c>
      <c r="D154" s="49" t="s">
        <v>305</v>
      </c>
      <c r="E154" s="8"/>
      <c r="F154" s="7"/>
      <c r="G154" s="22"/>
      <c r="H154" s="23"/>
      <c r="I154" s="31"/>
      <c r="J154" s="31"/>
    </row>
    <row r="155" spans="1:10" hidden="1" x14ac:dyDescent="0.25">
      <c r="A155" s="42">
        <v>151</v>
      </c>
      <c r="B155" s="47">
        <v>164</v>
      </c>
      <c r="C155" s="51" t="s">
        <v>306</v>
      </c>
      <c r="D155" s="49" t="s">
        <v>307</v>
      </c>
      <c r="E155" s="8"/>
      <c r="F155" s="7"/>
      <c r="G155" s="22"/>
      <c r="H155" s="23"/>
      <c r="I155" s="31"/>
      <c r="J155" s="31"/>
    </row>
    <row r="156" spans="1:10" ht="25.5" hidden="1" x14ac:dyDescent="0.25">
      <c r="A156" s="42">
        <v>152</v>
      </c>
      <c r="B156" s="47">
        <v>165</v>
      </c>
      <c r="C156" s="51" t="s">
        <v>308</v>
      </c>
      <c r="D156" s="49" t="s">
        <v>309</v>
      </c>
      <c r="E156" s="8"/>
      <c r="F156" s="7"/>
      <c r="G156" s="22"/>
      <c r="H156" s="23"/>
      <c r="I156" s="31"/>
      <c r="J156" s="31"/>
    </row>
    <row r="157" spans="1:10" hidden="1" x14ac:dyDescent="0.25">
      <c r="A157" s="42">
        <v>153</v>
      </c>
      <c r="B157" s="20">
        <v>170</v>
      </c>
      <c r="C157" s="43" t="s">
        <v>78</v>
      </c>
      <c r="D157" s="44" t="s">
        <v>310</v>
      </c>
      <c r="E157" s="8"/>
      <c r="F157" s="7"/>
      <c r="G157" s="22"/>
      <c r="H157" s="23"/>
      <c r="I157" s="31"/>
      <c r="J157" s="31"/>
    </row>
    <row r="158" spans="1:10" hidden="1" x14ac:dyDescent="0.25">
      <c r="A158" s="42">
        <v>154</v>
      </c>
      <c r="B158" s="20">
        <v>171</v>
      </c>
      <c r="C158" s="43" t="s">
        <v>79</v>
      </c>
      <c r="D158" s="44" t="s">
        <v>311</v>
      </c>
      <c r="E158" s="8"/>
      <c r="F158" s="7"/>
      <c r="G158" s="22"/>
      <c r="H158" s="23"/>
      <c r="I158" s="31"/>
      <c r="J158" s="31"/>
    </row>
    <row r="159" spans="1:10" hidden="1" x14ac:dyDescent="0.25">
      <c r="A159" s="42">
        <v>155</v>
      </c>
      <c r="B159" s="20">
        <v>174</v>
      </c>
      <c r="C159" s="43">
        <v>560202</v>
      </c>
      <c r="D159" s="44" t="s">
        <v>312</v>
      </c>
      <c r="E159" s="8"/>
      <c r="F159" s="7"/>
      <c r="G159" s="22"/>
      <c r="H159" s="23"/>
      <c r="I159" s="31"/>
      <c r="J159" s="31"/>
    </row>
    <row r="160" spans="1:10" hidden="1" x14ac:dyDescent="0.25">
      <c r="A160" s="42">
        <v>156</v>
      </c>
      <c r="B160" s="20">
        <v>177</v>
      </c>
      <c r="C160" s="43" t="s">
        <v>80</v>
      </c>
      <c r="D160" s="44" t="s">
        <v>313</v>
      </c>
      <c r="E160" s="8"/>
      <c r="F160" s="7"/>
      <c r="G160" s="22"/>
      <c r="H160" s="23"/>
      <c r="I160" s="31"/>
      <c r="J160" s="31"/>
    </row>
    <row r="161" spans="1:10" x14ac:dyDescent="0.25">
      <c r="A161" s="40">
        <v>157</v>
      </c>
      <c r="B161" s="407" t="s">
        <v>316</v>
      </c>
      <c r="C161" s="407"/>
      <c r="D161" s="407"/>
      <c r="E161" s="8">
        <v>3363</v>
      </c>
      <c r="F161" s="7">
        <v>79300000</v>
      </c>
      <c r="G161" s="22">
        <v>1050</v>
      </c>
      <c r="H161" s="23">
        <v>44600000</v>
      </c>
      <c r="I161" s="31"/>
      <c r="J161" s="31"/>
    </row>
    <row r="162" spans="1:10" x14ac:dyDescent="0.25">
      <c r="A162" s="408" t="s">
        <v>315</v>
      </c>
      <c r="B162" s="408"/>
      <c r="C162" s="408"/>
      <c r="D162" s="408"/>
      <c r="E162" s="8">
        <f>SUM(E5:E161)</f>
        <v>111028</v>
      </c>
      <c r="F162" s="7">
        <f>SUM(F5:F161)</f>
        <v>1699869000</v>
      </c>
      <c r="G162" s="31">
        <v>14106</v>
      </c>
      <c r="H162" s="31">
        <v>1210210800</v>
      </c>
      <c r="I162" s="31">
        <v>2817</v>
      </c>
      <c r="J162" s="31">
        <v>71384621</v>
      </c>
    </row>
  </sheetData>
  <mergeCells count="11">
    <mergeCell ref="B161:D161"/>
    <mergeCell ref="A162:D162"/>
    <mergeCell ref="B3:B4"/>
    <mergeCell ref="A3:A4"/>
    <mergeCell ref="D3:D4"/>
    <mergeCell ref="H1:J1"/>
    <mergeCell ref="I3:J3"/>
    <mergeCell ref="G3:H3"/>
    <mergeCell ref="E3:F3"/>
    <mergeCell ref="C3:C4"/>
    <mergeCell ref="B2:J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6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164"/>
  <sheetViews>
    <sheetView view="pageBreakPreview" zoomScale="118" zoomScaleNormal="100" zoomScaleSheetLayoutView="118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A161" sqref="A161:XFD161"/>
    </sheetView>
  </sheetViews>
  <sheetFormatPr defaultRowHeight="15" x14ac:dyDescent="0.25"/>
  <cols>
    <col min="1" max="1" width="4.28515625" style="38" hidden="1" customWidth="1"/>
    <col min="2" max="2" width="4.5703125" style="39" hidden="1" customWidth="1"/>
    <col min="3" max="3" width="7.42578125" style="38" customWidth="1"/>
    <col min="4" max="4" width="28.140625" style="53" customWidth="1"/>
    <col min="5" max="5" width="9.140625" style="256" customWidth="1"/>
    <col min="6" max="6" width="16.28515625" style="36" customWidth="1"/>
    <col min="7" max="7" width="9.140625" style="36" customWidth="1"/>
    <col min="8" max="8" width="13.140625" style="36" customWidth="1"/>
    <col min="9" max="9" width="13.28515625" style="36" customWidth="1"/>
    <col min="10" max="10" width="15.85546875" style="36" customWidth="1"/>
    <col min="11" max="11" width="13.28515625" style="36" customWidth="1"/>
    <col min="12" max="12" width="18.42578125" style="36" customWidth="1"/>
    <col min="13" max="13" width="10.85546875" style="251" customWidth="1"/>
    <col min="14" max="14" width="14.42578125" style="252" customWidth="1"/>
  </cols>
  <sheetData>
    <row r="1" spans="1:18" ht="41.25" customHeight="1" x14ac:dyDescent="0.25">
      <c r="D1" s="1"/>
      <c r="E1" s="5"/>
      <c r="F1" s="2"/>
      <c r="G1" s="2"/>
      <c r="H1" s="2"/>
      <c r="I1" s="2"/>
      <c r="J1" s="2"/>
      <c r="K1" s="2"/>
      <c r="L1" s="306" t="s">
        <v>451</v>
      </c>
      <c r="M1" s="306"/>
      <c r="N1" s="306"/>
    </row>
    <row r="2" spans="1:18" ht="56.25" customHeight="1" x14ac:dyDescent="0.3">
      <c r="C2" s="41"/>
      <c r="D2" s="426" t="s">
        <v>461</v>
      </c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16"/>
      <c r="P2" s="16"/>
      <c r="Q2" s="16"/>
      <c r="R2" s="16"/>
    </row>
    <row r="3" spans="1:18" ht="37.5" customHeight="1" x14ac:dyDescent="0.25">
      <c r="A3" s="418" t="s">
        <v>82</v>
      </c>
      <c r="B3" s="416" t="s">
        <v>81</v>
      </c>
      <c r="C3" s="414" t="s">
        <v>99</v>
      </c>
      <c r="D3" s="414" t="s">
        <v>100</v>
      </c>
      <c r="E3" s="427" t="s">
        <v>89</v>
      </c>
      <c r="F3" s="427"/>
      <c r="G3" s="428" t="s">
        <v>90</v>
      </c>
      <c r="H3" s="428"/>
      <c r="I3" s="428" t="s">
        <v>91</v>
      </c>
      <c r="J3" s="428"/>
      <c r="K3" s="428" t="s">
        <v>92</v>
      </c>
      <c r="L3" s="428"/>
      <c r="M3" s="429" t="s">
        <v>93</v>
      </c>
      <c r="N3" s="430"/>
    </row>
    <row r="4" spans="1:18" x14ac:dyDescent="0.25">
      <c r="A4" s="418"/>
      <c r="B4" s="417"/>
      <c r="C4" s="415"/>
      <c r="D4" s="415"/>
      <c r="E4" s="4" t="s">
        <v>459</v>
      </c>
      <c r="F4" s="13" t="s">
        <v>1</v>
      </c>
      <c r="G4" s="4" t="s">
        <v>459</v>
      </c>
      <c r="H4" s="13" t="s">
        <v>1</v>
      </c>
      <c r="I4" s="4" t="s">
        <v>459</v>
      </c>
      <c r="J4" s="13" t="s">
        <v>1</v>
      </c>
      <c r="K4" s="4" t="s">
        <v>459</v>
      </c>
      <c r="L4" s="13" t="s">
        <v>1</v>
      </c>
      <c r="M4" s="4" t="s">
        <v>459</v>
      </c>
      <c r="N4" s="26" t="s">
        <v>2</v>
      </c>
    </row>
    <row r="5" spans="1:18" x14ac:dyDescent="0.25">
      <c r="A5" s="42">
        <v>1</v>
      </c>
      <c r="B5" s="20">
        <v>1</v>
      </c>
      <c r="C5" s="43" t="s">
        <v>3</v>
      </c>
      <c r="D5" s="44" t="s">
        <v>101</v>
      </c>
      <c r="E5" s="14">
        <v>4554</v>
      </c>
      <c r="F5" s="14">
        <v>16032509</v>
      </c>
      <c r="G5" s="15">
        <v>4035</v>
      </c>
      <c r="H5" s="14">
        <v>16042249</v>
      </c>
      <c r="I5" s="15">
        <v>24059</v>
      </c>
      <c r="J5" s="14">
        <v>16223592</v>
      </c>
      <c r="K5" s="15">
        <v>3106</v>
      </c>
      <c r="L5" s="14">
        <v>4568827</v>
      </c>
      <c r="M5" s="14">
        <v>5731</v>
      </c>
      <c r="N5" s="14">
        <v>2673053</v>
      </c>
    </row>
    <row r="6" spans="1:18" x14ac:dyDescent="0.25">
      <c r="A6" s="42">
        <v>2</v>
      </c>
      <c r="B6" s="20">
        <v>2</v>
      </c>
      <c r="C6" s="43" t="s">
        <v>4</v>
      </c>
      <c r="D6" s="44" t="s">
        <v>102</v>
      </c>
      <c r="E6" s="14">
        <v>2277</v>
      </c>
      <c r="F6" s="14">
        <v>8013896</v>
      </c>
      <c r="G6" s="15">
        <v>4530</v>
      </c>
      <c r="H6" s="14">
        <v>18011874</v>
      </c>
      <c r="I6" s="15">
        <v>14100</v>
      </c>
      <c r="J6" s="14">
        <v>9863898</v>
      </c>
      <c r="K6" s="15">
        <v>6054</v>
      </c>
      <c r="L6" s="14">
        <v>8199040</v>
      </c>
      <c r="M6" s="14">
        <v>13008</v>
      </c>
      <c r="N6" s="14">
        <v>6067191</v>
      </c>
    </row>
    <row r="7" spans="1:18" x14ac:dyDescent="0.25">
      <c r="A7" s="42">
        <v>3</v>
      </c>
      <c r="B7" s="20">
        <v>3</v>
      </c>
      <c r="C7" s="20">
        <v>560220</v>
      </c>
      <c r="D7" s="44" t="s">
        <v>103</v>
      </c>
      <c r="E7" s="14">
        <v>2070</v>
      </c>
      <c r="F7" s="14">
        <v>7286218</v>
      </c>
      <c r="G7" s="15"/>
      <c r="H7" s="14"/>
      <c r="I7" s="15">
        <v>2994</v>
      </c>
      <c r="J7" s="14">
        <v>1758330</v>
      </c>
      <c r="K7" s="15">
        <v>521</v>
      </c>
      <c r="L7" s="14">
        <v>885551</v>
      </c>
      <c r="M7" s="14"/>
      <c r="N7" s="14"/>
    </row>
    <row r="8" spans="1:18" hidden="1" x14ac:dyDescent="0.25">
      <c r="A8" s="42">
        <v>4</v>
      </c>
      <c r="B8" s="20">
        <v>4</v>
      </c>
      <c r="C8" s="43" t="s">
        <v>5</v>
      </c>
      <c r="D8" s="44" t="s">
        <v>104</v>
      </c>
      <c r="E8" s="14"/>
      <c r="F8" s="14"/>
      <c r="G8" s="15"/>
      <c r="H8" s="14"/>
      <c r="I8" s="15"/>
      <c r="J8" s="14"/>
      <c r="K8" s="15"/>
      <c r="L8" s="14"/>
      <c r="M8" s="14"/>
      <c r="N8" s="14"/>
    </row>
    <row r="9" spans="1:18" hidden="1" x14ac:dyDescent="0.25">
      <c r="A9" s="42">
        <v>5</v>
      </c>
      <c r="B9" s="20">
        <v>5</v>
      </c>
      <c r="C9" s="43" t="s">
        <v>105</v>
      </c>
      <c r="D9" s="44" t="s">
        <v>106</v>
      </c>
      <c r="E9" s="14"/>
      <c r="F9" s="14"/>
      <c r="G9" s="15"/>
      <c r="H9" s="14"/>
      <c r="I9" s="15"/>
      <c r="J9" s="14"/>
      <c r="K9" s="15"/>
      <c r="L9" s="14"/>
      <c r="M9" s="14"/>
      <c r="N9" s="14"/>
    </row>
    <row r="10" spans="1:18" x14ac:dyDescent="0.25">
      <c r="A10" s="42">
        <v>6</v>
      </c>
      <c r="B10" s="20">
        <v>6</v>
      </c>
      <c r="C10" s="43" t="s">
        <v>6</v>
      </c>
      <c r="D10" s="44" t="s">
        <v>107</v>
      </c>
      <c r="E10" s="14">
        <v>4554</v>
      </c>
      <c r="F10" s="14">
        <v>16032509</v>
      </c>
      <c r="G10" s="15">
        <v>3120</v>
      </c>
      <c r="H10" s="14">
        <v>12403780</v>
      </c>
      <c r="I10" s="15">
        <v>288</v>
      </c>
      <c r="J10" s="14">
        <v>169138</v>
      </c>
      <c r="K10" s="15">
        <v>5100</v>
      </c>
      <c r="L10" s="14">
        <v>7120086</v>
      </c>
      <c r="M10" s="14">
        <v>24000</v>
      </c>
      <c r="N10" s="14">
        <v>23292147</v>
      </c>
    </row>
    <row r="11" spans="1:18" x14ac:dyDescent="0.25">
      <c r="A11" s="42">
        <v>7</v>
      </c>
      <c r="B11" s="20">
        <v>7</v>
      </c>
      <c r="C11" s="43" t="s">
        <v>7</v>
      </c>
      <c r="D11" s="44" t="s">
        <v>108</v>
      </c>
      <c r="E11" s="14">
        <v>3456</v>
      </c>
      <c r="F11" s="14">
        <v>12167523</v>
      </c>
      <c r="G11" s="15">
        <v>3024</v>
      </c>
      <c r="H11" s="14">
        <v>12022922</v>
      </c>
      <c r="I11" s="15"/>
      <c r="J11" s="14"/>
      <c r="K11" s="15">
        <v>1467</v>
      </c>
      <c r="L11" s="14">
        <v>2097701</v>
      </c>
      <c r="M11" s="14"/>
      <c r="N11" s="14"/>
    </row>
    <row r="12" spans="1:18" ht="14.25" hidden="1" customHeight="1" x14ac:dyDescent="0.25">
      <c r="A12" s="42">
        <v>8</v>
      </c>
      <c r="B12" s="20">
        <v>8</v>
      </c>
      <c r="C12" s="43" t="s">
        <v>8</v>
      </c>
      <c r="D12" s="44" t="s">
        <v>109</v>
      </c>
      <c r="E12" s="14"/>
      <c r="F12" s="14"/>
      <c r="G12" s="15"/>
      <c r="H12" s="14"/>
      <c r="I12" s="15"/>
      <c r="J12" s="14"/>
      <c r="K12" s="15"/>
      <c r="L12" s="14"/>
      <c r="M12" s="14"/>
      <c r="N12" s="14"/>
    </row>
    <row r="13" spans="1:18" ht="25.5" x14ac:dyDescent="0.25">
      <c r="A13" s="42">
        <v>9</v>
      </c>
      <c r="B13" s="20">
        <v>9</v>
      </c>
      <c r="C13" s="43" t="s">
        <v>9</v>
      </c>
      <c r="D13" s="44" t="s">
        <v>110</v>
      </c>
      <c r="E13" s="14"/>
      <c r="F13" s="14"/>
      <c r="G13" s="15"/>
      <c r="H13" s="14"/>
      <c r="I13" s="15">
        <v>649</v>
      </c>
      <c r="J13" s="14">
        <v>381147</v>
      </c>
      <c r="K13" s="15"/>
      <c r="L13" s="14"/>
      <c r="M13" s="14">
        <v>200</v>
      </c>
      <c r="N13" s="14">
        <v>93284</v>
      </c>
    </row>
    <row r="14" spans="1:18" ht="51" hidden="1" x14ac:dyDescent="0.25">
      <c r="A14" s="42">
        <v>10</v>
      </c>
      <c r="B14" s="20">
        <v>10</v>
      </c>
      <c r="C14" s="43" t="s">
        <v>10</v>
      </c>
      <c r="D14" s="44" t="s">
        <v>111</v>
      </c>
      <c r="E14" s="14"/>
      <c r="F14" s="14"/>
      <c r="G14" s="15"/>
      <c r="H14" s="14"/>
      <c r="I14" s="15"/>
      <c r="J14" s="14"/>
      <c r="K14" s="15"/>
      <c r="L14" s="14"/>
      <c r="M14" s="14"/>
      <c r="N14" s="14"/>
    </row>
    <row r="15" spans="1:18" x14ac:dyDescent="0.25">
      <c r="A15" s="42">
        <v>11</v>
      </c>
      <c r="B15" s="20">
        <v>12</v>
      </c>
      <c r="C15" s="43" t="s">
        <v>11</v>
      </c>
      <c r="D15" s="44" t="s">
        <v>112</v>
      </c>
      <c r="E15" s="14"/>
      <c r="F15" s="14"/>
      <c r="G15" s="15">
        <v>3000</v>
      </c>
      <c r="H15" s="14">
        <v>11927708</v>
      </c>
      <c r="I15" s="15">
        <v>4671</v>
      </c>
      <c r="J15" s="14">
        <v>3046225</v>
      </c>
      <c r="K15" s="15">
        <v>2590</v>
      </c>
      <c r="L15" s="14">
        <v>3502881</v>
      </c>
      <c r="M15" s="14">
        <v>14493</v>
      </c>
      <c r="N15" s="14">
        <v>6759825</v>
      </c>
    </row>
    <row r="16" spans="1:18" x14ac:dyDescent="0.25">
      <c r="A16" s="42">
        <v>12</v>
      </c>
      <c r="B16" s="20">
        <v>13</v>
      </c>
      <c r="C16" s="43" t="s">
        <v>12</v>
      </c>
      <c r="D16" s="44" t="s">
        <v>113</v>
      </c>
      <c r="E16" s="14"/>
      <c r="F16" s="14"/>
      <c r="G16" s="15"/>
      <c r="H16" s="14"/>
      <c r="I16" s="15">
        <v>405</v>
      </c>
      <c r="J16" s="14">
        <v>237850</v>
      </c>
      <c r="K16" s="15"/>
      <c r="L16" s="14"/>
      <c r="M16" s="14"/>
      <c r="N16" s="14"/>
    </row>
    <row r="17" spans="1:14" x14ac:dyDescent="0.25">
      <c r="A17" s="42">
        <v>13</v>
      </c>
      <c r="B17" s="20">
        <v>14</v>
      </c>
      <c r="C17" s="43" t="s">
        <v>13</v>
      </c>
      <c r="D17" s="44" t="s">
        <v>114</v>
      </c>
      <c r="E17" s="14"/>
      <c r="F17" s="14"/>
      <c r="G17" s="15"/>
      <c r="H17" s="14"/>
      <c r="I17" s="15">
        <v>5814</v>
      </c>
      <c r="J17" s="14">
        <v>3771966</v>
      </c>
      <c r="K17" s="15">
        <v>3748</v>
      </c>
      <c r="L17" s="14">
        <v>4795865</v>
      </c>
      <c r="M17" s="14"/>
      <c r="N17" s="14"/>
    </row>
    <row r="18" spans="1:14" hidden="1" x14ac:dyDescent="0.25">
      <c r="A18" s="42">
        <v>14</v>
      </c>
      <c r="B18" s="20">
        <v>15</v>
      </c>
      <c r="C18" s="43">
        <v>560020</v>
      </c>
      <c r="D18" s="44" t="s">
        <v>115</v>
      </c>
      <c r="E18" s="14"/>
      <c r="F18" s="14"/>
      <c r="G18" s="15"/>
      <c r="H18" s="14"/>
      <c r="I18" s="15"/>
      <c r="J18" s="14"/>
      <c r="K18" s="15"/>
      <c r="L18" s="14"/>
      <c r="M18" s="14"/>
      <c r="N18" s="14"/>
    </row>
    <row r="19" spans="1:14" x14ac:dyDescent="0.25">
      <c r="A19" s="42">
        <v>15</v>
      </c>
      <c r="B19" s="20">
        <v>16</v>
      </c>
      <c r="C19" s="43">
        <v>560021</v>
      </c>
      <c r="D19" s="44" t="s">
        <v>116</v>
      </c>
      <c r="E19" s="14">
        <v>2070</v>
      </c>
      <c r="F19" s="14">
        <v>7286218</v>
      </c>
      <c r="G19" s="15"/>
      <c r="H19" s="14"/>
      <c r="I19" s="15">
        <v>7744</v>
      </c>
      <c r="J19" s="14">
        <v>4611089</v>
      </c>
      <c r="K19" s="15">
        <v>2317</v>
      </c>
      <c r="L19" s="14">
        <v>3146037</v>
      </c>
      <c r="M19" s="14"/>
      <c r="N19" s="14"/>
    </row>
    <row r="20" spans="1:14" x14ac:dyDescent="0.25">
      <c r="A20" s="42">
        <v>16</v>
      </c>
      <c r="B20" s="20">
        <v>17</v>
      </c>
      <c r="C20" s="43">
        <v>560022</v>
      </c>
      <c r="D20" s="44" t="s">
        <v>117</v>
      </c>
      <c r="E20" s="14"/>
      <c r="F20" s="14"/>
      <c r="G20" s="15"/>
      <c r="H20" s="14"/>
      <c r="I20" s="15">
        <v>16296</v>
      </c>
      <c r="J20" s="14">
        <v>11340834</v>
      </c>
      <c r="K20" s="15">
        <v>3426</v>
      </c>
      <c r="L20" s="14">
        <v>4365798</v>
      </c>
      <c r="M20" s="14"/>
      <c r="N20" s="14"/>
    </row>
    <row r="21" spans="1:14" hidden="1" x14ac:dyDescent="0.25">
      <c r="A21" s="42">
        <v>17</v>
      </c>
      <c r="B21" s="20">
        <v>18</v>
      </c>
      <c r="C21" s="43">
        <v>560023</v>
      </c>
      <c r="D21" s="44" t="s">
        <v>118</v>
      </c>
      <c r="E21" s="14"/>
      <c r="F21" s="14"/>
      <c r="G21" s="15"/>
      <c r="H21" s="14"/>
      <c r="I21" s="15"/>
      <c r="J21" s="14"/>
      <c r="K21" s="15"/>
      <c r="L21" s="14"/>
      <c r="M21" s="14"/>
      <c r="N21" s="14"/>
    </row>
    <row r="22" spans="1:14" ht="13.5" customHeight="1" x14ac:dyDescent="0.25">
      <c r="A22" s="42">
        <v>18</v>
      </c>
      <c r="B22" s="20">
        <v>19</v>
      </c>
      <c r="C22" s="43">
        <v>560024</v>
      </c>
      <c r="D22" s="44" t="s">
        <v>119</v>
      </c>
      <c r="E22" s="14"/>
      <c r="F22" s="14"/>
      <c r="G22" s="15"/>
      <c r="H22" s="14"/>
      <c r="I22" s="15">
        <v>24190</v>
      </c>
      <c r="J22" s="14">
        <v>14359625</v>
      </c>
      <c r="K22" s="15">
        <v>1044</v>
      </c>
      <c r="L22" s="14">
        <v>1293095</v>
      </c>
      <c r="M22" s="14"/>
      <c r="N22" s="14"/>
    </row>
    <row r="23" spans="1:14" ht="14.25" customHeight="1" x14ac:dyDescent="0.25">
      <c r="A23" s="42">
        <v>19</v>
      </c>
      <c r="B23" s="20">
        <v>20</v>
      </c>
      <c r="C23" s="43">
        <v>560025</v>
      </c>
      <c r="D23" s="44" t="s">
        <v>120</v>
      </c>
      <c r="E23" s="14"/>
      <c r="F23" s="14"/>
      <c r="G23" s="15"/>
      <c r="H23" s="14"/>
      <c r="I23" s="15">
        <v>60</v>
      </c>
      <c r="J23" s="14">
        <v>35237</v>
      </c>
      <c r="K23" s="15"/>
      <c r="L23" s="14"/>
      <c r="M23" s="14"/>
      <c r="N23" s="14"/>
    </row>
    <row r="24" spans="1:14" ht="25.5" x14ac:dyDescent="0.25">
      <c r="A24" s="42">
        <v>20</v>
      </c>
      <c r="B24" s="20">
        <v>21</v>
      </c>
      <c r="C24" s="43" t="s">
        <v>14</v>
      </c>
      <c r="D24" s="44" t="s">
        <v>121</v>
      </c>
      <c r="E24" s="14">
        <v>4140</v>
      </c>
      <c r="F24" s="14">
        <v>14572435</v>
      </c>
      <c r="G24" s="15"/>
      <c r="H24" s="14"/>
      <c r="I24" s="15">
        <v>7975</v>
      </c>
      <c r="J24" s="14">
        <v>4997678</v>
      </c>
      <c r="K24" s="15">
        <v>5530</v>
      </c>
      <c r="L24" s="14">
        <v>6861210</v>
      </c>
      <c r="M24" s="14"/>
      <c r="N24" s="14"/>
    </row>
    <row r="25" spans="1:14" x14ac:dyDescent="0.25">
      <c r="A25" s="42">
        <v>21</v>
      </c>
      <c r="B25" s="20">
        <v>22</v>
      </c>
      <c r="C25" s="43" t="s">
        <v>15</v>
      </c>
      <c r="D25" s="44" t="s">
        <v>122</v>
      </c>
      <c r="E25" s="14"/>
      <c r="F25" s="14"/>
      <c r="G25" s="15"/>
      <c r="H25" s="14"/>
      <c r="I25" s="15"/>
      <c r="J25" s="14"/>
      <c r="K25" s="15">
        <v>655</v>
      </c>
      <c r="L25" s="14">
        <v>803751</v>
      </c>
      <c r="M25" s="14"/>
      <c r="N25" s="14"/>
    </row>
    <row r="26" spans="1:14" hidden="1" x14ac:dyDescent="0.25">
      <c r="A26" s="42">
        <v>22</v>
      </c>
      <c r="B26" s="20">
        <v>24</v>
      </c>
      <c r="C26" s="20">
        <v>560218</v>
      </c>
      <c r="D26" s="45" t="s">
        <v>123</v>
      </c>
      <c r="E26" s="14"/>
      <c r="F26" s="14"/>
      <c r="G26" s="15"/>
      <c r="H26" s="14"/>
      <c r="I26" s="15"/>
      <c r="J26" s="14"/>
      <c r="K26" s="15"/>
      <c r="L26" s="14"/>
      <c r="M26" s="14"/>
      <c r="N26" s="14"/>
    </row>
    <row r="27" spans="1:14" hidden="1" x14ac:dyDescent="0.25">
      <c r="A27" s="42">
        <v>23</v>
      </c>
      <c r="B27" s="20">
        <v>25</v>
      </c>
      <c r="C27" s="43" t="s">
        <v>16</v>
      </c>
      <c r="D27" s="44" t="s">
        <v>124</v>
      </c>
      <c r="E27" s="14"/>
      <c r="F27" s="14"/>
      <c r="G27" s="15"/>
      <c r="H27" s="14"/>
      <c r="I27" s="15"/>
      <c r="J27" s="14"/>
      <c r="K27" s="15"/>
      <c r="L27" s="14"/>
      <c r="M27" s="14"/>
      <c r="N27" s="14"/>
    </row>
    <row r="28" spans="1:14" hidden="1" x14ac:dyDescent="0.25">
      <c r="A28" s="42">
        <v>24</v>
      </c>
      <c r="B28" s="20">
        <v>26</v>
      </c>
      <c r="C28" s="43" t="s">
        <v>17</v>
      </c>
      <c r="D28" s="44" t="s">
        <v>125</v>
      </c>
      <c r="E28" s="14"/>
      <c r="F28" s="14"/>
      <c r="G28" s="15"/>
      <c r="H28" s="14"/>
      <c r="I28" s="15"/>
      <c r="J28" s="14"/>
      <c r="K28" s="15"/>
      <c r="L28" s="14"/>
      <c r="M28" s="14"/>
      <c r="N28" s="14"/>
    </row>
    <row r="29" spans="1:14" x14ac:dyDescent="0.25">
      <c r="A29" s="42">
        <v>25</v>
      </c>
      <c r="B29" s="20">
        <v>27</v>
      </c>
      <c r="C29" s="43" t="s">
        <v>18</v>
      </c>
      <c r="D29" s="44" t="s">
        <v>126</v>
      </c>
      <c r="E29" s="14"/>
      <c r="F29" s="14"/>
      <c r="G29" s="15"/>
      <c r="H29" s="14"/>
      <c r="I29" s="15">
        <v>2210</v>
      </c>
      <c r="J29" s="14">
        <v>1297899</v>
      </c>
      <c r="K29" s="15">
        <v>2235</v>
      </c>
      <c r="L29" s="14">
        <v>3379582</v>
      </c>
      <c r="M29" s="14"/>
      <c r="N29" s="14"/>
    </row>
    <row r="30" spans="1:14" x14ac:dyDescent="0.25">
      <c r="A30" s="42">
        <v>26</v>
      </c>
      <c r="B30" s="20">
        <v>28</v>
      </c>
      <c r="C30" s="43" t="s">
        <v>19</v>
      </c>
      <c r="D30" s="44" t="s">
        <v>127</v>
      </c>
      <c r="E30" s="14">
        <v>2070</v>
      </c>
      <c r="F30" s="14">
        <v>7286218</v>
      </c>
      <c r="G30" s="15"/>
      <c r="H30" s="14"/>
      <c r="I30" s="15">
        <v>537</v>
      </c>
      <c r="J30" s="14">
        <v>322691</v>
      </c>
      <c r="K30" s="15">
        <v>2370</v>
      </c>
      <c r="L30" s="14">
        <v>2946225</v>
      </c>
      <c r="M30" s="14">
        <v>10115</v>
      </c>
      <c r="N30" s="14">
        <v>4717838</v>
      </c>
    </row>
    <row r="31" spans="1:14" x14ac:dyDescent="0.25">
      <c r="A31" s="42">
        <v>27</v>
      </c>
      <c r="B31" s="20">
        <v>29</v>
      </c>
      <c r="C31" s="43" t="s">
        <v>20</v>
      </c>
      <c r="D31" s="44" t="s">
        <v>128</v>
      </c>
      <c r="E31" s="14"/>
      <c r="F31" s="14"/>
      <c r="G31" s="15"/>
      <c r="H31" s="14"/>
      <c r="I31" s="15">
        <v>2052</v>
      </c>
      <c r="J31" s="14">
        <v>1257881</v>
      </c>
      <c r="K31" s="15">
        <v>2774</v>
      </c>
      <c r="L31" s="14">
        <v>3403783</v>
      </c>
      <c r="M31" s="14"/>
      <c r="N31" s="14"/>
    </row>
    <row r="32" spans="1:14" x14ac:dyDescent="0.25">
      <c r="A32" s="42">
        <v>28</v>
      </c>
      <c r="B32" s="20">
        <v>30</v>
      </c>
      <c r="C32" s="43" t="s">
        <v>21</v>
      </c>
      <c r="D32" s="44" t="s">
        <v>129</v>
      </c>
      <c r="E32" s="14">
        <v>2070</v>
      </c>
      <c r="F32" s="14">
        <v>7286218</v>
      </c>
      <c r="G32" s="15">
        <v>3000</v>
      </c>
      <c r="H32" s="14">
        <v>11927708</v>
      </c>
      <c r="I32" s="15">
        <v>8060</v>
      </c>
      <c r="J32" s="14">
        <v>5399984</v>
      </c>
      <c r="K32" s="15">
        <v>2617</v>
      </c>
      <c r="L32" s="14">
        <v>3354185</v>
      </c>
      <c r="M32" s="14"/>
      <c r="N32" s="14"/>
    </row>
    <row r="33" spans="1:14" x14ac:dyDescent="0.25">
      <c r="A33" s="42">
        <v>29</v>
      </c>
      <c r="B33" s="20">
        <v>31</v>
      </c>
      <c r="C33" s="43" t="s">
        <v>22</v>
      </c>
      <c r="D33" s="44" t="s">
        <v>130</v>
      </c>
      <c r="E33" s="14"/>
      <c r="F33" s="14"/>
      <c r="G33" s="15"/>
      <c r="H33" s="14"/>
      <c r="I33" s="15">
        <v>4126</v>
      </c>
      <c r="J33" s="14">
        <v>2423137</v>
      </c>
      <c r="K33" s="15">
        <v>2299</v>
      </c>
      <c r="L33" s="14">
        <v>2819307</v>
      </c>
      <c r="M33" s="14"/>
      <c r="N33" s="14"/>
    </row>
    <row r="34" spans="1:14" hidden="1" x14ac:dyDescent="0.25">
      <c r="A34" s="42">
        <v>30</v>
      </c>
      <c r="B34" s="20">
        <v>33</v>
      </c>
      <c r="C34" s="43" t="s">
        <v>131</v>
      </c>
      <c r="D34" s="44" t="s">
        <v>132</v>
      </c>
      <c r="E34" s="14"/>
      <c r="F34" s="14"/>
      <c r="G34" s="15"/>
      <c r="H34" s="14"/>
      <c r="I34" s="15"/>
      <c r="J34" s="14"/>
      <c r="K34" s="15"/>
      <c r="L34" s="14"/>
      <c r="M34" s="14"/>
      <c r="N34" s="14"/>
    </row>
    <row r="35" spans="1:14" hidden="1" x14ac:dyDescent="0.25">
      <c r="A35" s="42">
        <v>31</v>
      </c>
      <c r="B35" s="20">
        <v>34</v>
      </c>
      <c r="C35" s="43" t="s">
        <v>23</v>
      </c>
      <c r="D35" s="44" t="s">
        <v>133</v>
      </c>
      <c r="E35" s="14"/>
      <c r="F35" s="14"/>
      <c r="G35" s="15"/>
      <c r="H35" s="14"/>
      <c r="I35" s="15"/>
      <c r="J35" s="14"/>
      <c r="K35" s="15"/>
      <c r="L35" s="14"/>
      <c r="M35" s="14"/>
      <c r="N35" s="14"/>
    </row>
    <row r="36" spans="1:14" x14ac:dyDescent="0.25">
      <c r="A36" s="42">
        <v>32</v>
      </c>
      <c r="B36" s="20">
        <v>35</v>
      </c>
      <c r="C36" s="20" t="s">
        <v>24</v>
      </c>
      <c r="D36" s="44" t="s">
        <v>134</v>
      </c>
      <c r="E36" s="14">
        <v>2070</v>
      </c>
      <c r="F36" s="14">
        <v>7286218</v>
      </c>
      <c r="G36" s="15"/>
      <c r="H36" s="14"/>
      <c r="I36" s="15">
        <v>5354</v>
      </c>
      <c r="J36" s="14">
        <v>3399674</v>
      </c>
      <c r="K36" s="15">
        <v>4826</v>
      </c>
      <c r="L36" s="14">
        <v>5693354</v>
      </c>
      <c r="M36" s="14">
        <v>5662</v>
      </c>
      <c r="N36" s="14">
        <v>2640870</v>
      </c>
    </row>
    <row r="37" spans="1:14" x14ac:dyDescent="0.25">
      <c r="A37" s="42">
        <v>33</v>
      </c>
      <c r="B37" s="20">
        <v>37</v>
      </c>
      <c r="C37" s="43" t="s">
        <v>25</v>
      </c>
      <c r="D37" s="44" t="s">
        <v>135</v>
      </c>
      <c r="E37" s="14"/>
      <c r="F37" s="14"/>
      <c r="G37" s="15"/>
      <c r="H37" s="14"/>
      <c r="I37" s="15">
        <v>3868</v>
      </c>
      <c r="J37" s="14">
        <v>2271617</v>
      </c>
      <c r="K37" s="15">
        <v>384</v>
      </c>
      <c r="L37" s="14">
        <v>471206</v>
      </c>
      <c r="M37" s="14"/>
      <c r="N37" s="14"/>
    </row>
    <row r="38" spans="1:14" hidden="1" x14ac:dyDescent="0.25">
      <c r="A38" s="42">
        <v>34</v>
      </c>
      <c r="B38" s="20">
        <v>38</v>
      </c>
      <c r="C38" s="43" t="s">
        <v>136</v>
      </c>
      <c r="D38" s="44" t="s">
        <v>137</v>
      </c>
      <c r="E38" s="14"/>
      <c r="F38" s="14"/>
      <c r="G38" s="15"/>
      <c r="H38" s="14"/>
      <c r="I38" s="15"/>
      <c r="J38" s="14"/>
      <c r="K38" s="15"/>
      <c r="L38" s="14"/>
      <c r="M38" s="14"/>
      <c r="N38" s="14"/>
    </row>
    <row r="39" spans="1:14" x14ac:dyDescent="0.25">
      <c r="A39" s="42">
        <v>35</v>
      </c>
      <c r="B39" s="20">
        <v>40</v>
      </c>
      <c r="C39" s="43" t="s">
        <v>26</v>
      </c>
      <c r="D39" s="44" t="s">
        <v>138</v>
      </c>
      <c r="E39" s="14"/>
      <c r="F39" s="14"/>
      <c r="G39" s="15"/>
      <c r="H39" s="14"/>
      <c r="I39" s="15">
        <v>1246</v>
      </c>
      <c r="J39" s="14">
        <v>752355</v>
      </c>
      <c r="K39" s="15">
        <v>1578</v>
      </c>
      <c r="L39" s="14">
        <v>2015679</v>
      </c>
      <c r="M39" s="14">
        <v>1175</v>
      </c>
      <c r="N39" s="14">
        <v>548044</v>
      </c>
    </row>
    <row r="40" spans="1:14" x14ac:dyDescent="0.25">
      <c r="A40" s="42">
        <v>36</v>
      </c>
      <c r="B40" s="20">
        <v>43</v>
      </c>
      <c r="C40" s="43" t="s">
        <v>27</v>
      </c>
      <c r="D40" s="44" t="s">
        <v>139</v>
      </c>
      <c r="E40" s="14"/>
      <c r="F40" s="14"/>
      <c r="G40" s="15"/>
      <c r="H40" s="14"/>
      <c r="I40" s="15">
        <v>850</v>
      </c>
      <c r="J40" s="14">
        <v>499192</v>
      </c>
      <c r="K40" s="15">
        <v>2339</v>
      </c>
      <c r="L40" s="14">
        <v>2676451</v>
      </c>
      <c r="M40" s="14">
        <v>4518</v>
      </c>
      <c r="N40" s="14">
        <v>2107286</v>
      </c>
    </row>
    <row r="41" spans="1:14" x14ac:dyDescent="0.25">
      <c r="A41" s="42">
        <v>37</v>
      </c>
      <c r="B41" s="20">
        <v>45</v>
      </c>
      <c r="C41" s="43" t="s">
        <v>28</v>
      </c>
      <c r="D41" s="44" t="s">
        <v>140</v>
      </c>
      <c r="E41" s="14">
        <v>1958</v>
      </c>
      <c r="F41" s="14">
        <v>6894390</v>
      </c>
      <c r="G41" s="15"/>
      <c r="H41" s="14"/>
      <c r="I41" s="15">
        <v>9198</v>
      </c>
      <c r="J41" s="14">
        <v>5980643</v>
      </c>
      <c r="K41" s="15">
        <v>2413</v>
      </c>
      <c r="L41" s="14">
        <v>2882040</v>
      </c>
      <c r="M41" s="14"/>
      <c r="N41" s="14"/>
    </row>
    <row r="42" spans="1:14" hidden="1" x14ac:dyDescent="0.25">
      <c r="A42" s="42">
        <v>38</v>
      </c>
      <c r="B42" s="20">
        <v>46</v>
      </c>
      <c r="C42" s="43" t="s">
        <v>141</v>
      </c>
      <c r="D42" s="44" t="s">
        <v>142</v>
      </c>
      <c r="E42" s="14"/>
      <c r="F42" s="14"/>
      <c r="G42" s="15"/>
      <c r="H42" s="14"/>
      <c r="I42" s="15"/>
      <c r="J42" s="14"/>
      <c r="K42" s="15"/>
      <c r="L42" s="14"/>
      <c r="M42" s="14"/>
      <c r="N42" s="14"/>
    </row>
    <row r="43" spans="1:14" x14ac:dyDescent="0.25">
      <c r="A43" s="42">
        <v>39</v>
      </c>
      <c r="B43" s="20">
        <v>47</v>
      </c>
      <c r="C43" s="20" t="s">
        <v>29</v>
      </c>
      <c r="D43" s="46" t="s">
        <v>143</v>
      </c>
      <c r="E43" s="14">
        <v>2070</v>
      </c>
      <c r="F43" s="14">
        <v>7286218</v>
      </c>
      <c r="G43" s="15">
        <v>3000</v>
      </c>
      <c r="H43" s="14">
        <v>11927708</v>
      </c>
      <c r="I43" s="15">
        <v>15605</v>
      </c>
      <c r="J43" s="14">
        <v>9883648</v>
      </c>
      <c r="K43" s="15">
        <v>10001</v>
      </c>
      <c r="L43" s="14">
        <v>17224850</v>
      </c>
      <c r="M43" s="14">
        <v>10636</v>
      </c>
      <c r="N43" s="14">
        <v>4960843</v>
      </c>
    </row>
    <row r="44" spans="1:14" x14ac:dyDescent="0.25">
      <c r="A44" s="42">
        <v>40</v>
      </c>
      <c r="B44" s="20">
        <v>50</v>
      </c>
      <c r="C44" s="43" t="s">
        <v>30</v>
      </c>
      <c r="D44" s="44" t="s">
        <v>144</v>
      </c>
      <c r="E44" s="14">
        <v>1958</v>
      </c>
      <c r="F44" s="14">
        <v>6894390</v>
      </c>
      <c r="G44" s="15"/>
      <c r="H44" s="14"/>
      <c r="I44" s="15">
        <v>1060</v>
      </c>
      <c r="J44" s="14">
        <v>641247</v>
      </c>
      <c r="K44" s="15">
        <v>590</v>
      </c>
      <c r="L44" s="14">
        <v>724208</v>
      </c>
      <c r="M44" s="14"/>
      <c r="N44" s="14"/>
    </row>
    <row r="45" spans="1:14" x14ac:dyDescent="0.25">
      <c r="A45" s="42">
        <v>41</v>
      </c>
      <c r="B45" s="20">
        <v>51</v>
      </c>
      <c r="C45" s="43" t="s">
        <v>31</v>
      </c>
      <c r="D45" s="44" t="s">
        <v>145</v>
      </c>
      <c r="E45" s="14"/>
      <c r="F45" s="14"/>
      <c r="G45" s="15"/>
      <c r="H45" s="14"/>
      <c r="I45" s="15">
        <v>794</v>
      </c>
      <c r="J45" s="14">
        <v>507841</v>
      </c>
      <c r="K45" s="15">
        <v>901</v>
      </c>
      <c r="L45" s="14">
        <v>1054428</v>
      </c>
      <c r="M45" s="14"/>
      <c r="N45" s="14"/>
    </row>
    <row r="46" spans="1:14" x14ac:dyDescent="0.25">
      <c r="A46" s="42">
        <v>42</v>
      </c>
      <c r="B46" s="20">
        <v>52</v>
      </c>
      <c r="C46" s="43" t="s">
        <v>32</v>
      </c>
      <c r="D46" s="44" t="s">
        <v>146</v>
      </c>
      <c r="E46" s="14"/>
      <c r="F46" s="14"/>
      <c r="G46" s="15"/>
      <c r="H46" s="14"/>
      <c r="I46" s="15">
        <v>300</v>
      </c>
      <c r="J46" s="14">
        <v>176185</v>
      </c>
      <c r="K46" s="15">
        <v>579</v>
      </c>
      <c r="L46" s="14">
        <v>687439</v>
      </c>
      <c r="M46" s="14">
        <v>231</v>
      </c>
      <c r="N46" s="14">
        <v>107743</v>
      </c>
    </row>
    <row r="47" spans="1:14" x14ac:dyDescent="0.25">
      <c r="A47" s="42">
        <v>43</v>
      </c>
      <c r="B47" s="20">
        <v>53</v>
      </c>
      <c r="C47" s="43" t="s">
        <v>33</v>
      </c>
      <c r="D47" s="44" t="s">
        <v>147</v>
      </c>
      <c r="E47" s="14"/>
      <c r="F47" s="14"/>
      <c r="G47" s="15"/>
      <c r="H47" s="14"/>
      <c r="I47" s="15">
        <v>779</v>
      </c>
      <c r="J47" s="14">
        <v>485584</v>
      </c>
      <c r="K47" s="15">
        <v>772</v>
      </c>
      <c r="L47" s="14">
        <v>971033</v>
      </c>
      <c r="M47" s="14"/>
      <c r="N47" s="14"/>
    </row>
    <row r="48" spans="1:14" x14ac:dyDescent="0.25">
      <c r="A48" s="42">
        <v>44</v>
      </c>
      <c r="B48" s="20">
        <v>54</v>
      </c>
      <c r="C48" s="43" t="s">
        <v>34</v>
      </c>
      <c r="D48" s="44" t="s">
        <v>148</v>
      </c>
      <c r="E48" s="14"/>
      <c r="F48" s="14"/>
      <c r="G48" s="15"/>
      <c r="H48" s="14"/>
      <c r="I48" s="15">
        <v>5</v>
      </c>
      <c r="J48" s="14">
        <v>2936</v>
      </c>
      <c r="K48" s="15"/>
      <c r="L48" s="14"/>
      <c r="M48" s="14"/>
      <c r="N48" s="14"/>
    </row>
    <row r="49" spans="1:14" x14ac:dyDescent="0.25">
      <c r="A49" s="42">
        <v>45</v>
      </c>
      <c r="B49" s="20">
        <v>55</v>
      </c>
      <c r="C49" s="43" t="s">
        <v>35</v>
      </c>
      <c r="D49" s="44" t="s">
        <v>149</v>
      </c>
      <c r="E49" s="14"/>
      <c r="F49" s="14"/>
      <c r="G49" s="15"/>
      <c r="H49" s="14"/>
      <c r="I49" s="15">
        <v>195</v>
      </c>
      <c r="J49" s="14">
        <v>114520</v>
      </c>
      <c r="K49" s="15">
        <v>545</v>
      </c>
      <c r="L49" s="14">
        <v>660125</v>
      </c>
      <c r="M49" s="14">
        <v>450</v>
      </c>
      <c r="N49" s="14">
        <v>209889</v>
      </c>
    </row>
    <row r="50" spans="1:14" x14ac:dyDescent="0.25">
      <c r="A50" s="42">
        <v>46</v>
      </c>
      <c r="B50" s="20">
        <v>56</v>
      </c>
      <c r="C50" s="43" t="s">
        <v>36</v>
      </c>
      <c r="D50" s="44" t="s">
        <v>150</v>
      </c>
      <c r="E50" s="14"/>
      <c r="F50" s="14"/>
      <c r="G50" s="15"/>
      <c r="H50" s="14"/>
      <c r="I50" s="15">
        <v>2543</v>
      </c>
      <c r="J50" s="14">
        <v>1537385</v>
      </c>
      <c r="K50" s="15">
        <v>2551</v>
      </c>
      <c r="L50" s="14">
        <v>6063082</v>
      </c>
      <c r="M50" s="14">
        <v>873</v>
      </c>
      <c r="N50" s="14">
        <v>407185</v>
      </c>
    </row>
    <row r="51" spans="1:14" x14ac:dyDescent="0.25">
      <c r="A51" s="42">
        <v>47</v>
      </c>
      <c r="B51" s="20">
        <v>57</v>
      </c>
      <c r="C51" s="43" t="s">
        <v>37</v>
      </c>
      <c r="D51" s="44" t="s">
        <v>151</v>
      </c>
      <c r="E51" s="14"/>
      <c r="F51" s="14"/>
      <c r="G51" s="15"/>
      <c r="H51" s="14"/>
      <c r="I51" s="15">
        <v>311</v>
      </c>
      <c r="J51" s="14">
        <v>182646</v>
      </c>
      <c r="K51" s="15">
        <v>555</v>
      </c>
      <c r="L51" s="14">
        <v>704550</v>
      </c>
      <c r="M51" s="27"/>
      <c r="N51" s="248"/>
    </row>
    <row r="52" spans="1:14" x14ac:dyDescent="0.25">
      <c r="A52" s="42">
        <v>48</v>
      </c>
      <c r="B52" s="20">
        <v>58</v>
      </c>
      <c r="C52" s="43" t="s">
        <v>38</v>
      </c>
      <c r="D52" s="44" t="s">
        <v>152</v>
      </c>
      <c r="E52" s="14"/>
      <c r="F52" s="14"/>
      <c r="G52" s="15"/>
      <c r="H52" s="14"/>
      <c r="I52" s="15">
        <v>333</v>
      </c>
      <c r="J52" s="14">
        <v>198971</v>
      </c>
      <c r="K52" s="15">
        <v>348</v>
      </c>
      <c r="L52" s="14">
        <v>430669</v>
      </c>
      <c r="M52" s="14"/>
      <c r="N52" s="14"/>
    </row>
    <row r="53" spans="1:14" x14ac:dyDescent="0.25">
      <c r="A53" s="42">
        <v>49</v>
      </c>
      <c r="B53" s="20">
        <v>59</v>
      </c>
      <c r="C53" s="43" t="s">
        <v>39</v>
      </c>
      <c r="D53" s="44" t="s">
        <v>153</v>
      </c>
      <c r="E53" s="14"/>
      <c r="F53" s="14"/>
      <c r="G53" s="15"/>
      <c r="H53" s="14"/>
      <c r="I53" s="15">
        <v>936</v>
      </c>
      <c r="J53" s="14">
        <v>585108</v>
      </c>
      <c r="K53" s="15">
        <v>559</v>
      </c>
      <c r="L53" s="14">
        <v>690490</v>
      </c>
      <c r="M53" s="14">
        <v>481</v>
      </c>
      <c r="N53" s="14">
        <v>224348</v>
      </c>
    </row>
    <row r="54" spans="1:14" x14ac:dyDescent="0.25">
      <c r="A54" s="42">
        <v>50</v>
      </c>
      <c r="B54" s="20">
        <v>60</v>
      </c>
      <c r="C54" s="43" t="s">
        <v>40</v>
      </c>
      <c r="D54" s="44" t="s">
        <v>154</v>
      </c>
      <c r="E54" s="14"/>
      <c r="F54" s="14"/>
      <c r="G54" s="15"/>
      <c r="H54" s="14"/>
      <c r="I54" s="15">
        <v>538</v>
      </c>
      <c r="J54" s="14">
        <v>315959</v>
      </c>
      <c r="K54" s="15">
        <v>535</v>
      </c>
      <c r="L54" s="14">
        <v>712994</v>
      </c>
      <c r="M54" s="14"/>
      <c r="N54" s="14"/>
    </row>
    <row r="55" spans="1:14" x14ac:dyDescent="0.25">
      <c r="A55" s="42">
        <v>51</v>
      </c>
      <c r="B55" s="20">
        <v>61</v>
      </c>
      <c r="C55" s="43" t="s">
        <v>41</v>
      </c>
      <c r="D55" s="44" t="s">
        <v>155</v>
      </c>
      <c r="E55" s="14"/>
      <c r="F55" s="14"/>
      <c r="G55" s="15"/>
      <c r="H55" s="14"/>
      <c r="I55" s="15">
        <v>689</v>
      </c>
      <c r="J55" s="14">
        <v>404639</v>
      </c>
      <c r="K55" s="15">
        <v>785</v>
      </c>
      <c r="L55" s="14">
        <v>1229700</v>
      </c>
      <c r="M55" s="14"/>
      <c r="N55" s="14"/>
    </row>
    <row r="56" spans="1:14" x14ac:dyDescent="0.25">
      <c r="A56" s="42">
        <v>52</v>
      </c>
      <c r="B56" s="20">
        <v>62</v>
      </c>
      <c r="C56" s="43" t="s">
        <v>42</v>
      </c>
      <c r="D56" s="44" t="s">
        <v>156</v>
      </c>
      <c r="E56" s="14">
        <v>1958</v>
      </c>
      <c r="F56" s="14">
        <v>6894390</v>
      </c>
      <c r="G56" s="15"/>
      <c r="H56" s="14"/>
      <c r="I56" s="15">
        <v>4033</v>
      </c>
      <c r="J56" s="14">
        <v>2471512</v>
      </c>
      <c r="K56" s="15">
        <v>1606</v>
      </c>
      <c r="L56" s="14">
        <v>1875071</v>
      </c>
      <c r="M56" s="14">
        <v>2141</v>
      </c>
      <c r="N56" s="27">
        <v>998605</v>
      </c>
    </row>
    <row r="57" spans="1:14" hidden="1" x14ac:dyDescent="0.25">
      <c r="A57" s="42">
        <v>53</v>
      </c>
      <c r="B57" s="20">
        <v>63</v>
      </c>
      <c r="C57" s="43" t="s">
        <v>43</v>
      </c>
      <c r="D57" s="44" t="s">
        <v>157</v>
      </c>
      <c r="E57" s="14"/>
      <c r="F57" s="14"/>
      <c r="G57" s="15"/>
      <c r="H57" s="14"/>
      <c r="I57" s="15"/>
      <c r="J57" s="14"/>
      <c r="K57" s="15"/>
      <c r="L57" s="14"/>
      <c r="M57" s="14"/>
      <c r="N57" s="14"/>
    </row>
    <row r="58" spans="1:14" x14ac:dyDescent="0.25">
      <c r="A58" s="42">
        <v>54</v>
      </c>
      <c r="B58" s="20">
        <v>64</v>
      </c>
      <c r="C58" s="43" t="s">
        <v>44</v>
      </c>
      <c r="D58" s="44" t="s">
        <v>158</v>
      </c>
      <c r="E58" s="14"/>
      <c r="F58" s="14"/>
      <c r="G58" s="15"/>
      <c r="H58" s="14"/>
      <c r="I58" s="15"/>
      <c r="J58" s="14"/>
      <c r="K58" s="15">
        <v>531</v>
      </c>
      <c r="L58" s="14">
        <v>690939</v>
      </c>
      <c r="M58" s="14"/>
      <c r="N58" s="14"/>
    </row>
    <row r="59" spans="1:14" x14ac:dyDescent="0.25">
      <c r="A59" s="42">
        <v>55</v>
      </c>
      <c r="B59" s="20">
        <v>65</v>
      </c>
      <c r="C59" s="43" t="s">
        <v>45</v>
      </c>
      <c r="D59" s="44" t="s">
        <v>159</v>
      </c>
      <c r="E59" s="14"/>
      <c r="F59" s="14"/>
      <c r="G59" s="15"/>
      <c r="H59" s="14"/>
      <c r="I59" s="15"/>
      <c r="J59" s="14"/>
      <c r="K59" s="15">
        <v>216</v>
      </c>
      <c r="L59" s="14">
        <v>258549</v>
      </c>
      <c r="M59" s="14"/>
      <c r="N59" s="14"/>
    </row>
    <row r="60" spans="1:14" x14ac:dyDescent="0.25">
      <c r="A60" s="42">
        <v>56</v>
      </c>
      <c r="B60" s="20">
        <v>66</v>
      </c>
      <c r="C60" s="43" t="s">
        <v>46</v>
      </c>
      <c r="D60" s="44" t="s">
        <v>160</v>
      </c>
      <c r="E60" s="14">
        <v>1958</v>
      </c>
      <c r="F60" s="14">
        <v>6894390</v>
      </c>
      <c r="G60" s="15"/>
      <c r="H60" s="14"/>
      <c r="I60" s="15">
        <v>1703</v>
      </c>
      <c r="J60" s="14">
        <v>1084071</v>
      </c>
      <c r="K60" s="15">
        <v>906</v>
      </c>
      <c r="L60" s="14">
        <v>1113323</v>
      </c>
      <c r="M60" s="14">
        <v>832</v>
      </c>
      <c r="N60" s="14">
        <v>388061</v>
      </c>
    </row>
    <row r="61" spans="1:14" x14ac:dyDescent="0.25">
      <c r="A61" s="42">
        <v>57</v>
      </c>
      <c r="B61" s="20">
        <v>67</v>
      </c>
      <c r="C61" s="43" t="s">
        <v>47</v>
      </c>
      <c r="D61" s="44" t="s">
        <v>161</v>
      </c>
      <c r="E61" s="14">
        <v>1958</v>
      </c>
      <c r="F61" s="14">
        <v>6894390</v>
      </c>
      <c r="G61" s="15"/>
      <c r="H61" s="14"/>
      <c r="I61" s="15">
        <v>1379</v>
      </c>
      <c r="J61" s="14">
        <v>864340</v>
      </c>
      <c r="K61" s="15">
        <v>1041</v>
      </c>
      <c r="L61" s="14">
        <v>1199323</v>
      </c>
      <c r="M61" s="14"/>
      <c r="N61" s="14"/>
    </row>
    <row r="62" spans="1:14" x14ac:dyDescent="0.25">
      <c r="A62" s="42">
        <v>58</v>
      </c>
      <c r="B62" s="20">
        <v>68</v>
      </c>
      <c r="C62" s="43" t="s">
        <v>48</v>
      </c>
      <c r="D62" s="44" t="s">
        <v>162</v>
      </c>
      <c r="E62" s="14">
        <v>1958</v>
      </c>
      <c r="F62" s="14">
        <v>6894390</v>
      </c>
      <c r="G62" s="15"/>
      <c r="H62" s="14"/>
      <c r="I62" s="15">
        <v>1258</v>
      </c>
      <c r="J62" s="14">
        <v>769616</v>
      </c>
      <c r="K62" s="15">
        <v>850</v>
      </c>
      <c r="L62" s="14">
        <v>1037214</v>
      </c>
      <c r="M62" s="14">
        <v>488</v>
      </c>
      <c r="N62" s="14">
        <v>227613</v>
      </c>
    </row>
    <row r="63" spans="1:14" x14ac:dyDescent="0.25">
      <c r="A63" s="42">
        <v>59</v>
      </c>
      <c r="B63" s="20">
        <v>69</v>
      </c>
      <c r="C63" s="43" t="s">
        <v>49</v>
      </c>
      <c r="D63" s="44" t="s">
        <v>163</v>
      </c>
      <c r="E63" s="14">
        <v>1958</v>
      </c>
      <c r="F63" s="14">
        <v>6894390</v>
      </c>
      <c r="G63" s="15"/>
      <c r="H63" s="14"/>
      <c r="I63" s="15">
        <v>4645</v>
      </c>
      <c r="J63" s="14">
        <v>2765388</v>
      </c>
      <c r="K63" s="15">
        <v>3533</v>
      </c>
      <c r="L63" s="14">
        <v>4221966</v>
      </c>
      <c r="M63" s="14">
        <v>1516</v>
      </c>
      <c r="N63" s="14">
        <v>707093</v>
      </c>
    </row>
    <row r="64" spans="1:14" x14ac:dyDescent="0.25">
      <c r="A64" s="42">
        <v>60</v>
      </c>
      <c r="B64" s="20">
        <v>70</v>
      </c>
      <c r="C64" s="43" t="s">
        <v>50</v>
      </c>
      <c r="D64" s="44" t="s">
        <v>164</v>
      </c>
      <c r="E64" s="14">
        <v>990</v>
      </c>
      <c r="F64" s="14">
        <v>3483277</v>
      </c>
      <c r="G64" s="15"/>
      <c r="H64" s="14"/>
      <c r="I64" s="15">
        <v>512</v>
      </c>
      <c r="J64" s="14">
        <v>300689</v>
      </c>
      <c r="K64" s="15">
        <v>890</v>
      </c>
      <c r="L64" s="14">
        <v>1133981</v>
      </c>
      <c r="M64" s="14"/>
      <c r="N64" s="14"/>
    </row>
    <row r="65" spans="1:14" x14ac:dyDescent="0.25">
      <c r="A65" s="42">
        <v>61</v>
      </c>
      <c r="B65" s="20">
        <v>71</v>
      </c>
      <c r="C65" s="43" t="s">
        <v>51</v>
      </c>
      <c r="D65" s="44" t="s">
        <v>165</v>
      </c>
      <c r="E65" s="14"/>
      <c r="F65" s="14"/>
      <c r="G65" s="15"/>
      <c r="H65" s="14"/>
      <c r="I65" s="15">
        <v>1270</v>
      </c>
      <c r="J65" s="14">
        <v>776663</v>
      </c>
      <c r="K65" s="15">
        <v>1054</v>
      </c>
      <c r="L65" s="14">
        <v>1389833</v>
      </c>
      <c r="M65" s="14">
        <v>299</v>
      </c>
      <c r="N65" s="14">
        <v>139460</v>
      </c>
    </row>
    <row r="66" spans="1:14" x14ac:dyDescent="0.25">
      <c r="A66" s="42">
        <v>62</v>
      </c>
      <c r="B66" s="20">
        <v>72</v>
      </c>
      <c r="C66" s="43" t="s">
        <v>52</v>
      </c>
      <c r="D66" s="44" t="s">
        <v>166</v>
      </c>
      <c r="E66" s="14"/>
      <c r="F66" s="14"/>
      <c r="G66" s="15"/>
      <c r="H66" s="14"/>
      <c r="I66" s="15">
        <v>775</v>
      </c>
      <c r="J66" s="14">
        <v>463657</v>
      </c>
      <c r="K66" s="15">
        <v>707</v>
      </c>
      <c r="L66" s="14">
        <v>867560</v>
      </c>
      <c r="M66" s="14"/>
      <c r="N66" s="14"/>
    </row>
    <row r="67" spans="1:14" x14ac:dyDescent="0.25">
      <c r="A67" s="42">
        <v>63</v>
      </c>
      <c r="B67" s="20">
        <v>73</v>
      </c>
      <c r="C67" s="43" t="s">
        <v>53</v>
      </c>
      <c r="D67" s="44" t="s">
        <v>167</v>
      </c>
      <c r="E67" s="14"/>
      <c r="F67" s="14"/>
      <c r="G67" s="15"/>
      <c r="H67" s="14"/>
      <c r="I67" s="15">
        <v>615</v>
      </c>
      <c r="J67" s="14">
        <v>361180</v>
      </c>
      <c r="K67" s="15">
        <v>948</v>
      </c>
      <c r="L67" s="14">
        <v>1232535</v>
      </c>
      <c r="M67" s="14">
        <v>287</v>
      </c>
      <c r="N67" s="14">
        <v>133863</v>
      </c>
    </row>
    <row r="68" spans="1:14" x14ac:dyDescent="0.25">
      <c r="A68" s="42">
        <v>64</v>
      </c>
      <c r="B68" s="20">
        <v>74</v>
      </c>
      <c r="C68" s="43" t="s">
        <v>54</v>
      </c>
      <c r="D68" s="44" t="s">
        <v>168</v>
      </c>
      <c r="E68" s="14">
        <v>1958</v>
      </c>
      <c r="F68" s="14">
        <v>6894390</v>
      </c>
      <c r="G68" s="15">
        <v>475</v>
      </c>
      <c r="H68" s="14">
        <v>1891143</v>
      </c>
      <c r="I68" s="15">
        <v>3497</v>
      </c>
      <c r="J68" s="14">
        <v>2233673</v>
      </c>
      <c r="K68" s="15">
        <v>1730</v>
      </c>
      <c r="L68" s="246">
        <v>2061916</v>
      </c>
      <c r="M68" s="14">
        <v>734</v>
      </c>
      <c r="N68" s="14">
        <v>342352</v>
      </c>
    </row>
    <row r="69" spans="1:14" x14ac:dyDescent="0.25">
      <c r="A69" s="42">
        <v>65</v>
      </c>
      <c r="B69" s="20">
        <v>75</v>
      </c>
      <c r="C69" s="43" t="s">
        <v>55</v>
      </c>
      <c r="D69" s="44" t="s">
        <v>169</v>
      </c>
      <c r="E69" s="14"/>
      <c r="F69" s="14"/>
      <c r="G69" s="15"/>
      <c r="H69" s="14"/>
      <c r="I69" s="15">
        <v>70</v>
      </c>
      <c r="J69" s="14">
        <v>42812</v>
      </c>
      <c r="K69" s="15">
        <v>874</v>
      </c>
      <c r="L69" s="246">
        <v>1070180</v>
      </c>
      <c r="M69" s="14"/>
      <c r="N69" s="14"/>
    </row>
    <row r="70" spans="1:14" x14ac:dyDescent="0.25">
      <c r="A70" s="42">
        <v>66</v>
      </c>
      <c r="B70" s="20">
        <v>76</v>
      </c>
      <c r="C70" s="43" t="s">
        <v>56</v>
      </c>
      <c r="D70" s="44" t="s">
        <v>170</v>
      </c>
      <c r="E70" s="14"/>
      <c r="F70" s="14"/>
      <c r="G70" s="15"/>
      <c r="H70" s="14"/>
      <c r="I70" s="15">
        <v>382</v>
      </c>
      <c r="J70" s="14">
        <v>245963</v>
      </c>
      <c r="K70" s="15">
        <v>796</v>
      </c>
      <c r="L70" s="246">
        <v>1142772</v>
      </c>
      <c r="M70" s="14"/>
      <c r="N70" s="14"/>
    </row>
    <row r="71" spans="1:14" x14ac:dyDescent="0.25">
      <c r="A71" s="42">
        <v>67</v>
      </c>
      <c r="B71" s="20">
        <v>77</v>
      </c>
      <c r="C71" s="43" t="s">
        <v>57</v>
      </c>
      <c r="D71" s="44" t="s">
        <v>171</v>
      </c>
      <c r="E71" s="14">
        <v>1958</v>
      </c>
      <c r="F71" s="14">
        <v>6894390</v>
      </c>
      <c r="G71" s="15"/>
      <c r="H71" s="14"/>
      <c r="I71" s="15">
        <v>3861</v>
      </c>
      <c r="J71" s="14">
        <v>2428037</v>
      </c>
      <c r="K71" s="15">
        <v>2019</v>
      </c>
      <c r="L71" s="246">
        <v>2419885</v>
      </c>
      <c r="M71" s="14">
        <v>960</v>
      </c>
      <c r="N71" s="14">
        <v>447763</v>
      </c>
    </row>
    <row r="72" spans="1:14" x14ac:dyDescent="0.25">
      <c r="A72" s="42">
        <v>68</v>
      </c>
      <c r="B72" s="20">
        <v>78</v>
      </c>
      <c r="C72" s="43" t="s">
        <v>58</v>
      </c>
      <c r="D72" s="44" t="s">
        <v>172</v>
      </c>
      <c r="E72" s="14">
        <v>1958</v>
      </c>
      <c r="F72" s="14">
        <v>6894390</v>
      </c>
      <c r="G72" s="15"/>
      <c r="H72" s="14"/>
      <c r="I72" s="15">
        <v>1284</v>
      </c>
      <c r="J72" s="14">
        <v>831360</v>
      </c>
      <c r="K72" s="15">
        <v>2940</v>
      </c>
      <c r="L72" s="246">
        <v>3557190</v>
      </c>
      <c r="M72" s="14">
        <v>740</v>
      </c>
      <c r="N72" s="14">
        <v>345151</v>
      </c>
    </row>
    <row r="73" spans="1:14" x14ac:dyDescent="0.25">
      <c r="A73" s="42">
        <v>69</v>
      </c>
      <c r="B73" s="20">
        <v>79</v>
      </c>
      <c r="C73" s="43" t="s">
        <v>59</v>
      </c>
      <c r="D73" s="44" t="s">
        <v>173</v>
      </c>
      <c r="E73" s="14"/>
      <c r="F73" s="14"/>
      <c r="G73" s="15"/>
      <c r="H73" s="14"/>
      <c r="I73" s="15">
        <v>583</v>
      </c>
      <c r="J73" s="14">
        <v>352942</v>
      </c>
      <c r="K73" s="15">
        <v>844</v>
      </c>
      <c r="L73" s="14">
        <v>1026452</v>
      </c>
      <c r="M73" s="14"/>
      <c r="N73" s="14"/>
    </row>
    <row r="74" spans="1:14" x14ac:dyDescent="0.25">
      <c r="A74" s="42">
        <v>70</v>
      </c>
      <c r="B74" s="20">
        <v>80</v>
      </c>
      <c r="C74" s="43" t="s">
        <v>60</v>
      </c>
      <c r="D74" s="44" t="s">
        <v>174</v>
      </c>
      <c r="E74" s="14"/>
      <c r="F74" s="14"/>
      <c r="G74" s="15"/>
      <c r="H74" s="14"/>
      <c r="I74" s="15">
        <v>585</v>
      </c>
      <c r="J74" s="14">
        <v>343561</v>
      </c>
      <c r="K74" s="15">
        <v>682</v>
      </c>
      <c r="L74" s="14">
        <v>836882</v>
      </c>
      <c r="M74" s="14">
        <v>360</v>
      </c>
      <c r="N74" s="14">
        <v>167911</v>
      </c>
    </row>
    <row r="75" spans="1:14" x14ac:dyDescent="0.25">
      <c r="A75" s="42">
        <v>71</v>
      </c>
      <c r="B75" s="20">
        <v>81</v>
      </c>
      <c r="C75" s="43" t="s">
        <v>61</v>
      </c>
      <c r="D75" s="44" t="s">
        <v>175</v>
      </c>
      <c r="E75" s="14"/>
      <c r="F75" s="14"/>
      <c r="G75" s="15"/>
      <c r="H75" s="14"/>
      <c r="I75" s="15">
        <v>549</v>
      </c>
      <c r="J75" s="14">
        <v>339442</v>
      </c>
      <c r="K75" s="15">
        <v>1072</v>
      </c>
      <c r="L75" s="14">
        <v>1314059</v>
      </c>
      <c r="M75" s="14"/>
      <c r="N75" s="14"/>
    </row>
    <row r="76" spans="1:14" x14ac:dyDescent="0.25">
      <c r="A76" s="42">
        <v>72</v>
      </c>
      <c r="B76" s="20">
        <v>82</v>
      </c>
      <c r="C76" s="43" t="s">
        <v>62</v>
      </c>
      <c r="D76" s="44" t="s">
        <v>176</v>
      </c>
      <c r="E76" s="14">
        <v>1958</v>
      </c>
      <c r="F76" s="14">
        <v>6894390</v>
      </c>
      <c r="G76" s="15"/>
      <c r="H76" s="14"/>
      <c r="I76" s="15">
        <v>1057</v>
      </c>
      <c r="J76" s="14">
        <v>679150</v>
      </c>
      <c r="K76" s="15">
        <v>1037</v>
      </c>
      <c r="L76" s="14">
        <v>1271831</v>
      </c>
      <c r="M76" s="14"/>
      <c r="N76" s="14"/>
    </row>
    <row r="77" spans="1:14" x14ac:dyDescent="0.25">
      <c r="A77" s="42">
        <v>73</v>
      </c>
      <c r="B77" s="20">
        <v>83</v>
      </c>
      <c r="C77" s="43" t="s">
        <v>63</v>
      </c>
      <c r="D77" s="44" t="s">
        <v>177</v>
      </c>
      <c r="E77" s="14">
        <v>1958</v>
      </c>
      <c r="F77" s="14">
        <v>6894390</v>
      </c>
      <c r="G77" s="15"/>
      <c r="H77" s="14"/>
      <c r="I77" s="15">
        <v>1683</v>
      </c>
      <c r="J77" s="14">
        <v>994869</v>
      </c>
      <c r="K77" s="15">
        <v>880</v>
      </c>
      <c r="L77" s="14">
        <v>1181937</v>
      </c>
      <c r="M77" s="14">
        <v>1086</v>
      </c>
      <c r="N77" s="14">
        <v>506532</v>
      </c>
    </row>
    <row r="78" spans="1:14" x14ac:dyDescent="0.25">
      <c r="A78" s="42">
        <v>74</v>
      </c>
      <c r="B78" s="20">
        <v>84</v>
      </c>
      <c r="C78" s="43" t="s">
        <v>64</v>
      </c>
      <c r="D78" s="44" t="s">
        <v>178</v>
      </c>
      <c r="E78" s="14"/>
      <c r="F78" s="14"/>
      <c r="G78" s="15"/>
      <c r="H78" s="14"/>
      <c r="I78" s="15">
        <v>528</v>
      </c>
      <c r="J78" s="14">
        <v>310086</v>
      </c>
      <c r="K78" s="15"/>
      <c r="L78" s="14"/>
      <c r="M78" s="14"/>
      <c r="N78" s="14"/>
    </row>
    <row r="79" spans="1:14" ht="26.25" customHeight="1" x14ac:dyDescent="0.25">
      <c r="A79" s="42">
        <v>75</v>
      </c>
      <c r="B79" s="20">
        <v>85</v>
      </c>
      <c r="C79" s="43" t="s">
        <v>65</v>
      </c>
      <c r="D79" s="44" t="s">
        <v>179</v>
      </c>
      <c r="E79" s="14"/>
      <c r="F79" s="14"/>
      <c r="G79" s="15"/>
      <c r="H79" s="14"/>
      <c r="I79" s="15">
        <v>1923</v>
      </c>
      <c r="J79" s="14">
        <v>1293114</v>
      </c>
      <c r="K79" s="15">
        <v>1200</v>
      </c>
      <c r="L79" s="14">
        <v>1629580</v>
      </c>
      <c r="M79" s="14">
        <v>800</v>
      </c>
      <c r="N79" s="14">
        <v>373136</v>
      </c>
    </row>
    <row r="80" spans="1:14" x14ac:dyDescent="0.25">
      <c r="A80" s="42">
        <v>76</v>
      </c>
      <c r="B80" s="20">
        <v>86</v>
      </c>
      <c r="C80" s="43" t="s">
        <v>66</v>
      </c>
      <c r="D80" s="44" t="s">
        <v>180</v>
      </c>
      <c r="E80" s="14"/>
      <c r="F80" s="14"/>
      <c r="G80" s="15"/>
      <c r="H80" s="14"/>
      <c r="I80" s="15">
        <v>2775</v>
      </c>
      <c r="J80" s="14">
        <v>1787183</v>
      </c>
      <c r="K80" s="15">
        <v>1230</v>
      </c>
      <c r="L80" s="14">
        <v>1663513</v>
      </c>
      <c r="M80" s="14"/>
      <c r="N80" s="14"/>
    </row>
    <row r="81" spans="1:14" ht="12.75" customHeight="1" x14ac:dyDescent="0.25">
      <c r="A81" s="42">
        <v>77</v>
      </c>
      <c r="B81" s="20">
        <v>87</v>
      </c>
      <c r="C81" s="43" t="s">
        <v>67</v>
      </c>
      <c r="D81" s="44" t="s">
        <v>181</v>
      </c>
      <c r="E81" s="14"/>
      <c r="F81" s="14"/>
      <c r="G81" s="15"/>
      <c r="H81" s="14"/>
      <c r="I81" s="15">
        <v>681</v>
      </c>
      <c r="J81" s="14">
        <v>399941</v>
      </c>
      <c r="K81" s="15"/>
      <c r="L81" s="14"/>
      <c r="M81" s="14"/>
      <c r="N81" s="14"/>
    </row>
    <row r="82" spans="1:14" ht="25.5" x14ac:dyDescent="0.25">
      <c r="A82" s="42">
        <v>78</v>
      </c>
      <c r="B82" s="20">
        <v>88</v>
      </c>
      <c r="C82" s="43" t="s">
        <v>68</v>
      </c>
      <c r="D82" s="44" t="s">
        <v>182</v>
      </c>
      <c r="E82" s="14"/>
      <c r="F82" s="14"/>
      <c r="G82" s="15"/>
      <c r="H82" s="14"/>
      <c r="I82" s="15">
        <v>472</v>
      </c>
      <c r="J82" s="14">
        <v>277198</v>
      </c>
      <c r="K82" s="15"/>
      <c r="L82" s="14"/>
      <c r="M82" s="14"/>
      <c r="N82" s="14"/>
    </row>
    <row r="83" spans="1:14" ht="25.5" hidden="1" x14ac:dyDescent="0.25">
      <c r="A83" s="42">
        <v>79</v>
      </c>
      <c r="B83" s="20">
        <v>89</v>
      </c>
      <c r="C83" s="43" t="s">
        <v>69</v>
      </c>
      <c r="D83" s="44" t="s">
        <v>183</v>
      </c>
      <c r="E83" s="14"/>
      <c r="F83" s="14"/>
      <c r="G83" s="15"/>
      <c r="H83" s="14"/>
      <c r="I83" s="15"/>
      <c r="J83" s="14"/>
      <c r="K83" s="15"/>
      <c r="L83" s="14"/>
      <c r="M83" s="14"/>
      <c r="N83" s="14"/>
    </row>
    <row r="84" spans="1:14" ht="14.25" hidden="1" customHeight="1" x14ac:dyDescent="0.25">
      <c r="A84" s="42">
        <v>80</v>
      </c>
      <c r="B84" s="47">
        <v>92</v>
      </c>
      <c r="C84" s="48" t="s">
        <v>70</v>
      </c>
      <c r="D84" s="44" t="s">
        <v>184</v>
      </c>
      <c r="E84" s="14"/>
      <c r="F84" s="14"/>
      <c r="G84" s="15"/>
      <c r="H84" s="14"/>
      <c r="I84" s="15"/>
      <c r="J84" s="14"/>
      <c r="K84" s="15"/>
      <c r="L84" s="14"/>
      <c r="M84" s="14"/>
      <c r="N84" s="14"/>
    </row>
    <row r="85" spans="1:14" ht="25.5" x14ac:dyDescent="0.25">
      <c r="A85" s="42">
        <v>81</v>
      </c>
      <c r="B85" s="47">
        <v>94</v>
      </c>
      <c r="C85" s="43" t="s">
        <v>71</v>
      </c>
      <c r="D85" s="44" t="s">
        <v>185</v>
      </c>
      <c r="E85" s="14"/>
      <c r="F85" s="14"/>
      <c r="G85" s="15"/>
      <c r="H85" s="14"/>
      <c r="I85" s="15">
        <v>38</v>
      </c>
      <c r="J85" s="14">
        <v>22317</v>
      </c>
      <c r="K85" s="15"/>
      <c r="L85" s="14"/>
      <c r="M85" s="14"/>
      <c r="N85" s="14"/>
    </row>
    <row r="86" spans="1:14" x14ac:dyDescent="0.25">
      <c r="A86" s="42">
        <v>82</v>
      </c>
      <c r="B86" s="47">
        <v>95</v>
      </c>
      <c r="C86" s="43" t="s">
        <v>72</v>
      </c>
      <c r="D86" s="44" t="s">
        <v>186</v>
      </c>
      <c r="E86" s="14"/>
      <c r="F86" s="14"/>
      <c r="G86" s="15"/>
      <c r="H86" s="14"/>
      <c r="I86" s="15">
        <v>400</v>
      </c>
      <c r="J86" s="14">
        <v>251937</v>
      </c>
      <c r="K86" s="15"/>
      <c r="L86" s="14"/>
      <c r="M86" s="14"/>
      <c r="N86" s="14"/>
    </row>
    <row r="87" spans="1:14" ht="25.5" x14ac:dyDescent="0.25">
      <c r="A87" s="42">
        <v>83</v>
      </c>
      <c r="B87" s="20">
        <v>96</v>
      </c>
      <c r="C87" s="43" t="s">
        <v>73</v>
      </c>
      <c r="D87" s="44" t="s">
        <v>187</v>
      </c>
      <c r="E87" s="14"/>
      <c r="F87" s="14"/>
      <c r="G87" s="15"/>
      <c r="H87" s="14"/>
      <c r="I87" s="15">
        <v>600</v>
      </c>
      <c r="J87" s="14">
        <v>369394</v>
      </c>
      <c r="K87" s="15">
        <v>800</v>
      </c>
      <c r="L87" s="14">
        <v>981680</v>
      </c>
      <c r="M87" s="14"/>
      <c r="N87" s="14"/>
    </row>
    <row r="88" spans="1:14" ht="25.5" hidden="1" x14ac:dyDescent="0.25">
      <c r="A88" s="42">
        <v>84</v>
      </c>
      <c r="B88" s="20">
        <v>98</v>
      </c>
      <c r="C88" s="43" t="s">
        <v>74</v>
      </c>
      <c r="D88" s="44" t="s">
        <v>188</v>
      </c>
      <c r="E88" s="14"/>
      <c r="F88" s="14"/>
      <c r="G88" s="15"/>
      <c r="H88" s="14"/>
      <c r="I88" s="15"/>
      <c r="J88" s="14"/>
      <c r="K88" s="15"/>
      <c r="L88" s="14"/>
      <c r="M88" s="14"/>
      <c r="N88" s="14"/>
    </row>
    <row r="89" spans="1:14" ht="25.5" hidden="1" x14ac:dyDescent="0.25">
      <c r="A89" s="42">
        <v>85</v>
      </c>
      <c r="B89" s="47">
        <v>99</v>
      </c>
      <c r="C89" s="43" t="s">
        <v>75</v>
      </c>
      <c r="D89" s="44" t="s">
        <v>189</v>
      </c>
      <c r="E89" s="14"/>
      <c r="F89" s="14"/>
      <c r="G89" s="15"/>
      <c r="H89" s="14"/>
      <c r="I89" s="15"/>
      <c r="J89" s="14"/>
      <c r="K89" s="15"/>
      <c r="L89" s="14"/>
      <c r="M89" s="14"/>
      <c r="N89" s="14"/>
    </row>
    <row r="90" spans="1:14" hidden="1" x14ac:dyDescent="0.25">
      <c r="A90" s="42">
        <v>86</v>
      </c>
      <c r="B90" s="47">
        <v>100</v>
      </c>
      <c r="C90" s="43" t="s">
        <v>190</v>
      </c>
      <c r="D90" s="44" t="s">
        <v>191</v>
      </c>
      <c r="E90" s="253"/>
      <c r="F90" s="34"/>
      <c r="G90" s="14"/>
      <c r="H90" s="14"/>
      <c r="I90" s="15"/>
      <c r="J90" s="14"/>
      <c r="K90" s="15"/>
      <c r="L90" s="14"/>
      <c r="M90" s="14"/>
      <c r="N90" s="14"/>
    </row>
    <row r="91" spans="1:14" hidden="1" x14ac:dyDescent="0.25">
      <c r="A91" s="42">
        <v>87</v>
      </c>
      <c r="B91" s="47">
        <v>101</v>
      </c>
      <c r="C91" s="43" t="s">
        <v>192</v>
      </c>
      <c r="D91" s="44" t="s">
        <v>193</v>
      </c>
      <c r="E91" s="14"/>
      <c r="F91" s="14"/>
      <c r="G91" s="15"/>
      <c r="H91" s="14"/>
      <c r="I91" s="15"/>
      <c r="J91" s="14"/>
      <c r="K91" s="15"/>
      <c r="L91" s="14"/>
      <c r="M91" s="14"/>
      <c r="N91" s="14"/>
    </row>
    <row r="92" spans="1:14" hidden="1" x14ac:dyDescent="0.25">
      <c r="A92" s="42">
        <v>88</v>
      </c>
      <c r="B92" s="47">
        <v>103</v>
      </c>
      <c r="C92" s="43" t="s">
        <v>194</v>
      </c>
      <c r="D92" s="44" t="s">
        <v>195</v>
      </c>
      <c r="E92" s="14"/>
      <c r="F92" s="14"/>
      <c r="G92" s="15"/>
      <c r="H92" s="14"/>
      <c r="I92" s="15"/>
      <c r="J92" s="14"/>
      <c r="K92" s="15"/>
      <c r="L92" s="14"/>
      <c r="M92" s="14"/>
      <c r="N92" s="14"/>
    </row>
    <row r="93" spans="1:14" hidden="1" x14ac:dyDescent="0.25">
      <c r="A93" s="42">
        <v>89</v>
      </c>
      <c r="B93" s="47">
        <v>104</v>
      </c>
      <c r="C93" s="43" t="s">
        <v>196</v>
      </c>
      <c r="D93" s="44" t="s">
        <v>197</v>
      </c>
      <c r="E93" s="14"/>
      <c r="F93" s="14"/>
      <c r="G93" s="15"/>
      <c r="H93" s="14"/>
      <c r="I93" s="15"/>
      <c r="J93" s="14"/>
      <c r="K93" s="15"/>
      <c r="L93" s="14"/>
      <c r="M93" s="14"/>
      <c r="N93" s="14"/>
    </row>
    <row r="94" spans="1:14" hidden="1" x14ac:dyDescent="0.25">
      <c r="A94" s="42">
        <v>90</v>
      </c>
      <c r="B94" s="47">
        <v>105</v>
      </c>
      <c r="C94" s="43" t="s">
        <v>198</v>
      </c>
      <c r="D94" s="44" t="s">
        <v>199</v>
      </c>
      <c r="E94" s="33"/>
      <c r="F94" s="33"/>
      <c r="G94" s="33"/>
      <c r="H94" s="33"/>
      <c r="I94" s="33"/>
      <c r="J94" s="33"/>
      <c r="K94" s="33"/>
      <c r="L94" s="33"/>
      <c r="M94" s="249"/>
      <c r="N94" s="249"/>
    </row>
    <row r="95" spans="1:14" hidden="1" x14ac:dyDescent="0.25">
      <c r="A95" s="42">
        <v>91</v>
      </c>
      <c r="B95" s="47">
        <v>106</v>
      </c>
      <c r="C95" s="43" t="s">
        <v>200</v>
      </c>
      <c r="D95" s="44" t="s">
        <v>201</v>
      </c>
      <c r="E95" s="253"/>
      <c r="F95" s="34"/>
      <c r="G95" s="34"/>
      <c r="H95" s="34"/>
      <c r="I95" s="34"/>
      <c r="J95" s="34"/>
      <c r="K95" s="34"/>
      <c r="L95" s="34"/>
      <c r="M95" s="27"/>
      <c r="N95" s="248"/>
    </row>
    <row r="96" spans="1:14" ht="24.75" hidden="1" customHeight="1" x14ac:dyDescent="0.25">
      <c r="A96" s="42">
        <v>92</v>
      </c>
      <c r="B96" s="47">
        <v>107</v>
      </c>
      <c r="C96" s="43" t="s">
        <v>202</v>
      </c>
      <c r="D96" s="44" t="s">
        <v>203</v>
      </c>
      <c r="E96" s="253"/>
      <c r="F96" s="34"/>
      <c r="G96" s="34"/>
      <c r="H96" s="37"/>
      <c r="I96" s="37"/>
      <c r="J96" s="37"/>
      <c r="K96" s="37"/>
      <c r="L96" s="34"/>
      <c r="M96" s="27"/>
      <c r="N96" s="248"/>
    </row>
    <row r="97" spans="1:14" hidden="1" x14ac:dyDescent="0.25">
      <c r="A97" s="42">
        <v>93</v>
      </c>
      <c r="B97" s="47">
        <v>108</v>
      </c>
      <c r="C97" s="43" t="s">
        <v>204</v>
      </c>
      <c r="D97" s="44" t="s">
        <v>205</v>
      </c>
      <c r="E97" s="254"/>
      <c r="F97" s="35"/>
      <c r="G97" s="35"/>
      <c r="H97" s="35"/>
      <c r="I97" s="35"/>
      <c r="J97" s="35"/>
      <c r="K97" s="35"/>
      <c r="L97" s="35"/>
      <c r="M97" s="250"/>
      <c r="N97" s="246"/>
    </row>
    <row r="98" spans="1:14" s="12" customFormat="1" ht="13.5" hidden="1" customHeight="1" x14ac:dyDescent="0.25">
      <c r="A98" s="42">
        <v>94</v>
      </c>
      <c r="B98" s="47">
        <v>110</v>
      </c>
      <c r="C98" s="43" t="s">
        <v>206</v>
      </c>
      <c r="D98" s="44" t="s">
        <v>207</v>
      </c>
      <c r="E98" s="253"/>
      <c r="F98" s="255"/>
      <c r="G98" s="34"/>
      <c r="H98" s="34"/>
      <c r="I98" s="34"/>
      <c r="J98" s="34"/>
      <c r="K98" s="34"/>
      <c r="L98" s="34"/>
      <c r="M98" s="27"/>
      <c r="N98" s="248"/>
    </row>
    <row r="99" spans="1:14" ht="15" hidden="1" customHeight="1" x14ac:dyDescent="0.25">
      <c r="A99" s="42">
        <v>95</v>
      </c>
      <c r="B99" s="47">
        <v>111</v>
      </c>
      <c r="C99" s="43" t="s">
        <v>208</v>
      </c>
      <c r="D99" s="44" t="s">
        <v>209</v>
      </c>
      <c r="E99" s="254"/>
      <c r="F99" s="35"/>
      <c r="G99" s="35"/>
      <c r="H99" s="35"/>
      <c r="I99" s="35"/>
      <c r="J99" s="35"/>
      <c r="K99" s="35"/>
      <c r="L99" s="35"/>
      <c r="M99" s="250"/>
      <c r="N99" s="246"/>
    </row>
    <row r="100" spans="1:14" hidden="1" x14ac:dyDescent="0.25">
      <c r="A100" s="42">
        <v>96</v>
      </c>
      <c r="B100" s="47">
        <v>113</v>
      </c>
      <c r="C100" s="43" t="s">
        <v>210</v>
      </c>
      <c r="D100" s="44" t="s">
        <v>211</v>
      </c>
      <c r="E100" s="254"/>
      <c r="F100" s="35"/>
      <c r="G100" s="35"/>
      <c r="H100" s="35"/>
      <c r="I100" s="35"/>
      <c r="J100" s="35"/>
      <c r="K100" s="35"/>
      <c r="L100" s="35"/>
      <c r="M100" s="250"/>
      <c r="N100" s="246"/>
    </row>
    <row r="101" spans="1:14" hidden="1" x14ac:dyDescent="0.25">
      <c r="A101" s="42">
        <v>97</v>
      </c>
      <c r="B101" s="47">
        <v>114</v>
      </c>
      <c r="C101" s="43" t="s">
        <v>212</v>
      </c>
      <c r="D101" s="44" t="s">
        <v>213</v>
      </c>
      <c r="E101" s="254"/>
      <c r="F101" s="35"/>
      <c r="G101" s="35"/>
      <c r="H101" s="35"/>
      <c r="I101" s="35"/>
      <c r="J101" s="35"/>
      <c r="K101" s="35"/>
      <c r="L101" s="35"/>
      <c r="M101" s="250"/>
      <c r="N101" s="246"/>
    </row>
    <row r="102" spans="1:14" hidden="1" x14ac:dyDescent="0.25">
      <c r="A102" s="42">
        <v>98</v>
      </c>
      <c r="B102" s="47">
        <v>116</v>
      </c>
      <c r="C102" s="43" t="s">
        <v>214</v>
      </c>
      <c r="D102" s="44" t="s">
        <v>215</v>
      </c>
      <c r="E102" s="254"/>
      <c r="F102" s="35"/>
      <c r="G102" s="35"/>
      <c r="H102" s="35"/>
      <c r="I102" s="35"/>
      <c r="J102" s="35"/>
      <c r="K102" s="35"/>
      <c r="L102" s="35"/>
      <c r="M102" s="250"/>
      <c r="N102" s="246"/>
    </row>
    <row r="103" spans="1:14" hidden="1" x14ac:dyDescent="0.25">
      <c r="A103" s="42">
        <v>99</v>
      </c>
      <c r="B103" s="47">
        <v>117</v>
      </c>
      <c r="C103" s="43" t="s">
        <v>216</v>
      </c>
      <c r="D103" s="44" t="s">
        <v>217</v>
      </c>
      <c r="E103" s="254"/>
      <c r="F103" s="35"/>
      <c r="G103" s="35"/>
      <c r="H103" s="35"/>
      <c r="I103" s="35"/>
      <c r="J103" s="35"/>
      <c r="K103" s="35"/>
      <c r="L103" s="35"/>
      <c r="M103" s="250"/>
      <c r="N103" s="246"/>
    </row>
    <row r="104" spans="1:14" hidden="1" x14ac:dyDescent="0.25">
      <c r="A104" s="42">
        <v>100</v>
      </c>
      <c r="B104" s="47">
        <v>118</v>
      </c>
      <c r="C104" s="43" t="s">
        <v>218</v>
      </c>
      <c r="D104" s="44" t="s">
        <v>219</v>
      </c>
      <c r="E104" s="254"/>
      <c r="F104" s="35"/>
      <c r="G104" s="35"/>
      <c r="H104" s="35"/>
      <c r="I104" s="35"/>
      <c r="J104" s="35"/>
      <c r="K104" s="35"/>
      <c r="L104" s="35"/>
      <c r="M104" s="250"/>
      <c r="N104" s="246"/>
    </row>
    <row r="105" spans="1:14" ht="25.5" hidden="1" x14ac:dyDescent="0.25">
      <c r="A105" s="42">
        <v>101</v>
      </c>
      <c r="B105" s="47">
        <v>120</v>
      </c>
      <c r="C105" s="43" t="s">
        <v>220</v>
      </c>
      <c r="D105" s="44" t="s">
        <v>221</v>
      </c>
      <c r="E105" s="254"/>
      <c r="F105" s="35"/>
      <c r="G105" s="35"/>
      <c r="H105" s="35"/>
      <c r="I105" s="35"/>
      <c r="J105" s="35"/>
      <c r="K105" s="35"/>
      <c r="L105" s="35"/>
      <c r="M105" s="250"/>
      <c r="N105" s="246"/>
    </row>
    <row r="106" spans="1:14" hidden="1" x14ac:dyDescent="0.25">
      <c r="A106" s="42">
        <v>102</v>
      </c>
      <c r="B106" s="47">
        <v>121</v>
      </c>
      <c r="C106" s="43" t="s">
        <v>222</v>
      </c>
      <c r="D106" s="44" t="s">
        <v>223</v>
      </c>
      <c r="E106" s="254"/>
      <c r="F106" s="35"/>
      <c r="G106" s="35"/>
      <c r="H106" s="35"/>
      <c r="I106" s="35"/>
      <c r="J106" s="35"/>
      <c r="K106" s="35"/>
      <c r="L106" s="35"/>
      <c r="M106" s="250"/>
      <c r="N106" s="246"/>
    </row>
    <row r="107" spans="1:14" hidden="1" x14ac:dyDescent="0.25">
      <c r="A107" s="42">
        <v>103</v>
      </c>
      <c r="B107" s="47">
        <v>123</v>
      </c>
      <c r="C107" s="43" t="s">
        <v>224</v>
      </c>
      <c r="D107" s="44" t="s">
        <v>225</v>
      </c>
      <c r="E107" s="254"/>
      <c r="F107" s="35"/>
      <c r="G107" s="35"/>
      <c r="H107" s="35"/>
      <c r="I107" s="35"/>
      <c r="J107" s="35"/>
      <c r="K107" s="35"/>
      <c r="L107" s="35"/>
      <c r="M107" s="250"/>
      <c r="N107" s="246"/>
    </row>
    <row r="108" spans="1:14" ht="26.25" hidden="1" x14ac:dyDescent="0.25">
      <c r="A108" s="42">
        <v>104</v>
      </c>
      <c r="B108" s="20">
        <v>123</v>
      </c>
      <c r="C108" s="20" t="s">
        <v>76</v>
      </c>
      <c r="D108" s="45" t="s">
        <v>226</v>
      </c>
      <c r="E108" s="254"/>
      <c r="F108" s="35"/>
      <c r="G108" s="35"/>
      <c r="H108" s="35"/>
      <c r="I108" s="35"/>
      <c r="J108" s="35"/>
      <c r="K108" s="35"/>
      <c r="L108" s="35"/>
      <c r="M108" s="250"/>
      <c r="N108" s="246"/>
    </row>
    <row r="109" spans="1:14" hidden="1" x14ac:dyDescent="0.25">
      <c r="A109" s="42">
        <v>105</v>
      </c>
      <c r="B109" s="47">
        <v>124</v>
      </c>
      <c r="C109" s="43" t="s">
        <v>227</v>
      </c>
      <c r="D109" s="44" t="s">
        <v>228</v>
      </c>
      <c r="E109" s="254"/>
      <c r="F109" s="35"/>
      <c r="G109" s="35"/>
      <c r="H109" s="35"/>
      <c r="I109" s="35"/>
      <c r="J109" s="35"/>
      <c r="K109" s="35"/>
      <c r="L109" s="35"/>
      <c r="M109" s="250"/>
      <c r="N109" s="246"/>
    </row>
    <row r="110" spans="1:14" hidden="1" x14ac:dyDescent="0.25">
      <c r="A110" s="42">
        <v>106</v>
      </c>
      <c r="B110" s="47">
        <v>125</v>
      </c>
      <c r="C110" s="43" t="s">
        <v>229</v>
      </c>
      <c r="D110" s="44" t="s">
        <v>230</v>
      </c>
      <c r="E110" s="254"/>
      <c r="F110" s="35"/>
      <c r="G110" s="35"/>
      <c r="H110" s="35"/>
      <c r="I110" s="35"/>
      <c r="J110" s="35"/>
      <c r="K110" s="35"/>
      <c r="L110" s="35"/>
      <c r="M110" s="250"/>
      <c r="N110" s="246"/>
    </row>
    <row r="111" spans="1:14" hidden="1" x14ac:dyDescent="0.25">
      <c r="A111" s="42">
        <v>107</v>
      </c>
      <c r="B111" s="47">
        <v>126</v>
      </c>
      <c r="C111" s="20" t="s">
        <v>231</v>
      </c>
      <c r="D111" s="49" t="s">
        <v>232</v>
      </c>
      <c r="E111" s="254"/>
      <c r="F111" s="35"/>
      <c r="G111" s="35"/>
      <c r="H111" s="35"/>
      <c r="I111" s="35"/>
      <c r="J111" s="35"/>
      <c r="K111" s="35"/>
      <c r="L111" s="35"/>
      <c r="M111" s="250"/>
      <c r="N111" s="246"/>
    </row>
    <row r="112" spans="1:14" hidden="1" x14ac:dyDescent="0.25">
      <c r="A112" s="42">
        <v>108</v>
      </c>
      <c r="B112" s="47">
        <v>128</v>
      </c>
      <c r="C112" s="43" t="s">
        <v>233</v>
      </c>
      <c r="D112" s="44" t="s">
        <v>234</v>
      </c>
      <c r="E112" s="254"/>
      <c r="F112" s="35"/>
      <c r="G112" s="35"/>
      <c r="H112" s="35"/>
      <c r="I112" s="35"/>
      <c r="J112" s="35"/>
      <c r="K112" s="35"/>
      <c r="L112" s="35"/>
      <c r="M112" s="250"/>
      <c r="N112" s="246"/>
    </row>
    <row r="113" spans="1:14" hidden="1" x14ac:dyDescent="0.25">
      <c r="A113" s="42">
        <v>109</v>
      </c>
      <c r="B113" s="20">
        <v>129</v>
      </c>
      <c r="C113" s="20" t="s">
        <v>235</v>
      </c>
      <c r="D113" s="45" t="s">
        <v>236</v>
      </c>
      <c r="E113" s="254"/>
      <c r="F113" s="35"/>
      <c r="G113" s="35"/>
      <c r="H113" s="35"/>
      <c r="I113" s="35"/>
      <c r="J113" s="35"/>
      <c r="K113" s="35"/>
      <c r="L113" s="35"/>
      <c r="M113" s="250"/>
      <c r="N113" s="246"/>
    </row>
    <row r="114" spans="1:14" ht="25.5" hidden="1" x14ac:dyDescent="0.25">
      <c r="A114" s="42">
        <v>110</v>
      </c>
      <c r="B114" s="20">
        <v>130</v>
      </c>
      <c r="C114" s="43" t="s">
        <v>237</v>
      </c>
      <c r="D114" s="44" t="s">
        <v>238</v>
      </c>
      <c r="E114" s="254"/>
      <c r="F114" s="35"/>
      <c r="G114" s="35"/>
      <c r="H114" s="35"/>
      <c r="I114" s="35"/>
      <c r="J114" s="35"/>
      <c r="K114" s="35"/>
      <c r="L114" s="35"/>
      <c r="M114" s="250"/>
      <c r="N114" s="246"/>
    </row>
    <row r="115" spans="1:14" hidden="1" x14ac:dyDescent="0.25">
      <c r="A115" s="42">
        <v>111</v>
      </c>
      <c r="B115" s="47">
        <v>130</v>
      </c>
      <c r="C115" s="20">
        <v>560215</v>
      </c>
      <c r="D115" s="49" t="s">
        <v>239</v>
      </c>
      <c r="E115" s="254"/>
      <c r="F115" s="35"/>
      <c r="G115" s="35"/>
      <c r="H115" s="35"/>
      <c r="I115" s="35"/>
      <c r="J115" s="35"/>
      <c r="K115" s="35"/>
      <c r="L115" s="35"/>
      <c r="M115" s="250"/>
      <c r="N115" s="246"/>
    </row>
    <row r="116" spans="1:14" hidden="1" x14ac:dyDescent="0.25">
      <c r="A116" s="42">
        <v>112</v>
      </c>
      <c r="B116" s="47">
        <v>131</v>
      </c>
      <c r="C116" s="43" t="s">
        <v>240</v>
      </c>
      <c r="D116" s="44" t="s">
        <v>241</v>
      </c>
      <c r="E116" s="254"/>
      <c r="F116" s="35"/>
      <c r="G116" s="35"/>
      <c r="H116" s="35"/>
      <c r="I116" s="35"/>
      <c r="J116" s="35"/>
      <c r="K116" s="35"/>
      <c r="L116" s="35"/>
      <c r="M116" s="250"/>
      <c r="N116" s="246"/>
    </row>
    <row r="117" spans="1:14" hidden="1" x14ac:dyDescent="0.25">
      <c r="A117" s="42">
        <v>113</v>
      </c>
      <c r="B117" s="47">
        <v>132</v>
      </c>
      <c r="C117" s="43" t="s">
        <v>242</v>
      </c>
      <c r="D117" s="44" t="s">
        <v>243</v>
      </c>
      <c r="E117" s="254"/>
      <c r="F117" s="35"/>
      <c r="G117" s="35"/>
      <c r="H117" s="35"/>
      <c r="I117" s="35"/>
      <c r="J117" s="35"/>
      <c r="K117" s="35"/>
      <c r="L117" s="35"/>
      <c r="M117" s="250"/>
      <c r="N117" s="246"/>
    </row>
    <row r="118" spans="1:14" ht="25.5" hidden="1" x14ac:dyDescent="0.25">
      <c r="A118" s="42">
        <v>114</v>
      </c>
      <c r="B118" s="20">
        <v>133</v>
      </c>
      <c r="C118" s="20">
        <v>560219</v>
      </c>
      <c r="D118" s="44" t="s">
        <v>244</v>
      </c>
      <c r="E118" s="254"/>
      <c r="F118" s="35"/>
      <c r="G118" s="35"/>
      <c r="H118" s="35"/>
      <c r="I118" s="35"/>
      <c r="J118" s="35"/>
      <c r="K118" s="35"/>
      <c r="L118" s="35"/>
      <c r="M118" s="250"/>
      <c r="N118" s="246"/>
    </row>
    <row r="119" spans="1:14" ht="25.5" hidden="1" x14ac:dyDescent="0.25">
      <c r="A119" s="42">
        <v>115</v>
      </c>
      <c r="B119" s="20">
        <v>134</v>
      </c>
      <c r="C119" s="43" t="s">
        <v>245</v>
      </c>
      <c r="D119" s="44" t="s">
        <v>246</v>
      </c>
      <c r="E119" s="254"/>
      <c r="F119" s="35"/>
      <c r="G119" s="35"/>
      <c r="H119" s="35"/>
      <c r="I119" s="35"/>
      <c r="J119" s="35"/>
      <c r="K119" s="35"/>
      <c r="L119" s="35"/>
      <c r="M119" s="250"/>
      <c r="N119" s="246"/>
    </row>
    <row r="120" spans="1:14" hidden="1" x14ac:dyDescent="0.25">
      <c r="A120" s="42">
        <v>116</v>
      </c>
      <c r="B120" s="47">
        <v>134</v>
      </c>
      <c r="C120" s="20">
        <v>560221</v>
      </c>
      <c r="D120" s="44" t="s">
        <v>247</v>
      </c>
      <c r="E120" s="254"/>
      <c r="F120" s="35"/>
      <c r="G120" s="35"/>
      <c r="H120" s="35"/>
      <c r="I120" s="35"/>
      <c r="J120" s="35"/>
      <c r="K120" s="35"/>
      <c r="L120" s="35"/>
      <c r="M120" s="250"/>
      <c r="N120" s="246"/>
    </row>
    <row r="121" spans="1:14" hidden="1" x14ac:dyDescent="0.25">
      <c r="A121" s="42">
        <v>117</v>
      </c>
      <c r="B121" s="47">
        <v>136</v>
      </c>
      <c r="C121" s="20">
        <v>560223</v>
      </c>
      <c r="D121" s="44" t="s">
        <v>248</v>
      </c>
      <c r="E121" s="254"/>
      <c r="F121" s="35"/>
      <c r="G121" s="35"/>
      <c r="H121" s="35"/>
      <c r="I121" s="35"/>
      <c r="J121" s="35"/>
      <c r="K121" s="35"/>
      <c r="L121" s="35"/>
      <c r="M121" s="250"/>
      <c r="N121" s="246"/>
    </row>
    <row r="122" spans="1:14" hidden="1" x14ac:dyDescent="0.25">
      <c r="A122" s="42">
        <v>118</v>
      </c>
      <c r="B122" s="47">
        <v>137</v>
      </c>
      <c r="C122" s="43" t="s">
        <v>249</v>
      </c>
      <c r="D122" s="44" t="s">
        <v>250</v>
      </c>
      <c r="E122" s="254"/>
      <c r="F122" s="35"/>
      <c r="G122" s="35"/>
      <c r="H122" s="35"/>
      <c r="I122" s="35"/>
      <c r="J122" s="35"/>
      <c r="K122" s="35"/>
      <c r="L122" s="35"/>
      <c r="M122" s="250"/>
      <c r="N122" s="246"/>
    </row>
    <row r="123" spans="1:14" hidden="1" x14ac:dyDescent="0.25">
      <c r="A123" s="42">
        <v>119</v>
      </c>
      <c r="B123" s="47">
        <v>138</v>
      </c>
      <c r="C123" s="43" t="s">
        <v>251</v>
      </c>
      <c r="D123" s="44" t="s">
        <v>252</v>
      </c>
      <c r="E123" s="254"/>
      <c r="F123" s="35"/>
      <c r="G123" s="35"/>
      <c r="H123" s="35"/>
      <c r="I123" s="35"/>
      <c r="J123" s="35"/>
      <c r="K123" s="35"/>
      <c r="L123" s="35"/>
      <c r="M123" s="250"/>
      <c r="N123" s="246"/>
    </row>
    <row r="124" spans="1:14" hidden="1" x14ac:dyDescent="0.25">
      <c r="A124" s="42">
        <v>120</v>
      </c>
      <c r="B124" s="47">
        <v>139</v>
      </c>
      <c r="C124" s="43" t="s">
        <v>253</v>
      </c>
      <c r="D124" s="44" t="s">
        <v>254</v>
      </c>
      <c r="E124" s="254"/>
      <c r="F124" s="35"/>
      <c r="G124" s="35"/>
      <c r="H124" s="35"/>
      <c r="I124" s="35"/>
      <c r="J124" s="35"/>
      <c r="K124" s="35"/>
      <c r="L124" s="35"/>
      <c r="M124" s="250"/>
      <c r="N124" s="246"/>
    </row>
    <row r="125" spans="1:14" hidden="1" x14ac:dyDescent="0.25">
      <c r="A125" s="42">
        <v>121</v>
      </c>
      <c r="B125" s="20">
        <v>140</v>
      </c>
      <c r="C125" s="43" t="s">
        <v>255</v>
      </c>
      <c r="D125" s="44" t="s">
        <v>256</v>
      </c>
      <c r="E125" s="254"/>
      <c r="F125" s="35"/>
      <c r="G125" s="35"/>
      <c r="H125" s="35"/>
      <c r="I125" s="35"/>
      <c r="J125" s="35"/>
      <c r="K125" s="35"/>
      <c r="L125" s="35"/>
      <c r="M125" s="250"/>
      <c r="N125" s="246"/>
    </row>
    <row r="126" spans="1:14" hidden="1" x14ac:dyDescent="0.25">
      <c r="A126" s="42">
        <v>122</v>
      </c>
      <c r="B126" s="20">
        <v>140</v>
      </c>
      <c r="C126" s="20">
        <v>560227</v>
      </c>
      <c r="D126" s="45" t="s">
        <v>257</v>
      </c>
      <c r="E126" s="254"/>
      <c r="F126" s="35"/>
      <c r="G126" s="35"/>
      <c r="H126" s="35"/>
      <c r="I126" s="35"/>
      <c r="J126" s="35"/>
      <c r="K126" s="35"/>
      <c r="L126" s="35"/>
      <c r="M126" s="250"/>
      <c r="N126" s="246"/>
    </row>
    <row r="127" spans="1:14" hidden="1" x14ac:dyDescent="0.25">
      <c r="A127" s="42">
        <v>123</v>
      </c>
      <c r="B127" s="20">
        <v>141</v>
      </c>
      <c r="C127" s="20">
        <v>560228</v>
      </c>
      <c r="D127" s="45" t="s">
        <v>258</v>
      </c>
      <c r="E127" s="254"/>
      <c r="F127" s="35"/>
      <c r="G127" s="35"/>
      <c r="H127" s="35"/>
      <c r="I127" s="35"/>
      <c r="J127" s="35"/>
      <c r="K127" s="35"/>
      <c r="L127" s="35"/>
      <c r="M127" s="250"/>
      <c r="N127" s="246"/>
    </row>
    <row r="128" spans="1:14" hidden="1" x14ac:dyDescent="0.25">
      <c r="A128" s="42">
        <v>124</v>
      </c>
      <c r="B128" s="20">
        <v>142</v>
      </c>
      <c r="C128" s="20">
        <v>560229</v>
      </c>
      <c r="D128" s="49" t="s">
        <v>83</v>
      </c>
      <c r="E128" s="254"/>
      <c r="F128" s="35"/>
      <c r="G128" s="35"/>
      <c r="H128" s="35"/>
      <c r="I128" s="35"/>
      <c r="J128" s="35"/>
      <c r="K128" s="35"/>
      <c r="L128" s="35"/>
      <c r="M128" s="250"/>
      <c r="N128" s="246"/>
    </row>
    <row r="129" spans="1:14" hidden="1" x14ac:dyDescent="0.25">
      <c r="A129" s="42">
        <v>125</v>
      </c>
      <c r="B129" s="20">
        <v>143</v>
      </c>
      <c r="C129" s="50">
        <v>560169</v>
      </c>
      <c r="D129" s="44" t="s">
        <v>259</v>
      </c>
      <c r="E129" s="254"/>
      <c r="F129" s="35"/>
      <c r="G129" s="35"/>
      <c r="H129" s="35"/>
      <c r="I129" s="35"/>
      <c r="J129" s="35"/>
      <c r="K129" s="35"/>
      <c r="L129" s="35"/>
      <c r="M129" s="250"/>
      <c r="N129" s="246"/>
    </row>
    <row r="130" spans="1:14" hidden="1" x14ac:dyDescent="0.25">
      <c r="A130" s="42">
        <v>126</v>
      </c>
      <c r="B130" s="20">
        <v>143</v>
      </c>
      <c r="C130" s="20">
        <v>560230</v>
      </c>
      <c r="D130" s="49" t="s">
        <v>260</v>
      </c>
      <c r="E130" s="254"/>
      <c r="F130" s="35"/>
      <c r="G130" s="35"/>
      <c r="H130" s="35"/>
      <c r="I130" s="35"/>
      <c r="J130" s="35"/>
      <c r="K130" s="35"/>
      <c r="L130" s="35"/>
      <c r="M130" s="250"/>
      <c r="N130" s="246"/>
    </row>
    <row r="131" spans="1:14" hidden="1" x14ac:dyDescent="0.25">
      <c r="A131" s="42">
        <v>127</v>
      </c>
      <c r="B131" s="20">
        <v>144</v>
      </c>
      <c r="C131" s="51" t="s">
        <v>261</v>
      </c>
      <c r="D131" s="49" t="s">
        <v>262</v>
      </c>
      <c r="E131" s="254"/>
      <c r="F131" s="35"/>
      <c r="G131" s="35"/>
      <c r="H131" s="35"/>
      <c r="I131" s="35"/>
      <c r="J131" s="35"/>
      <c r="K131" s="35"/>
      <c r="L131" s="35"/>
      <c r="M131" s="250"/>
      <c r="N131" s="246"/>
    </row>
    <row r="132" spans="1:14" hidden="1" x14ac:dyDescent="0.25">
      <c r="A132" s="42">
        <v>128</v>
      </c>
      <c r="B132" s="20">
        <v>144</v>
      </c>
      <c r="C132" s="51" t="s">
        <v>263</v>
      </c>
      <c r="D132" s="52" t="s">
        <v>264</v>
      </c>
      <c r="E132" s="254"/>
      <c r="F132" s="35"/>
      <c r="G132" s="35"/>
      <c r="H132" s="35"/>
      <c r="I132" s="35"/>
      <c r="J132" s="35"/>
      <c r="K132" s="35"/>
      <c r="L132" s="35"/>
      <c r="M132" s="250"/>
      <c r="N132" s="246"/>
    </row>
    <row r="133" spans="1:14" hidden="1" x14ac:dyDescent="0.25">
      <c r="A133" s="42">
        <v>129</v>
      </c>
      <c r="B133" s="20">
        <v>145</v>
      </c>
      <c r="C133" s="43" t="s">
        <v>265</v>
      </c>
      <c r="D133" s="44" t="s">
        <v>266</v>
      </c>
      <c r="E133" s="254"/>
      <c r="F133" s="35"/>
      <c r="G133" s="35"/>
      <c r="H133" s="35"/>
      <c r="I133" s="35"/>
      <c r="J133" s="35"/>
      <c r="K133" s="35"/>
      <c r="L133" s="35"/>
      <c r="M133" s="250"/>
      <c r="N133" s="246"/>
    </row>
    <row r="134" spans="1:14" ht="26.25" hidden="1" x14ac:dyDescent="0.25">
      <c r="A134" s="42">
        <v>130</v>
      </c>
      <c r="B134" s="20">
        <v>145</v>
      </c>
      <c r="C134" s="51" t="s">
        <v>267</v>
      </c>
      <c r="D134" s="52" t="s">
        <v>268</v>
      </c>
      <c r="E134" s="254"/>
      <c r="F134" s="35"/>
      <c r="G134" s="35"/>
      <c r="H134" s="35"/>
      <c r="I134" s="35"/>
      <c r="J134" s="35"/>
      <c r="K134" s="35"/>
      <c r="L134" s="35"/>
      <c r="M134" s="250"/>
      <c r="N134" s="246"/>
    </row>
    <row r="135" spans="1:14" hidden="1" x14ac:dyDescent="0.25">
      <c r="A135" s="42">
        <v>131</v>
      </c>
      <c r="B135" s="20">
        <v>146</v>
      </c>
      <c r="C135" s="43" t="s">
        <v>269</v>
      </c>
      <c r="D135" s="44" t="s">
        <v>270</v>
      </c>
      <c r="E135" s="254"/>
      <c r="F135" s="35"/>
      <c r="G135" s="35"/>
      <c r="H135" s="35"/>
      <c r="I135" s="35"/>
      <c r="J135" s="35"/>
      <c r="K135" s="35"/>
      <c r="L135" s="35"/>
      <c r="M135" s="250"/>
      <c r="N135" s="246"/>
    </row>
    <row r="136" spans="1:14" hidden="1" x14ac:dyDescent="0.25">
      <c r="A136" s="42">
        <v>132</v>
      </c>
      <c r="B136" s="20">
        <v>146</v>
      </c>
      <c r="C136" s="51" t="s">
        <v>271</v>
      </c>
      <c r="D136" s="52" t="s">
        <v>272</v>
      </c>
      <c r="E136" s="254"/>
      <c r="F136" s="35"/>
      <c r="G136" s="35"/>
      <c r="H136" s="35"/>
      <c r="I136" s="35"/>
      <c r="J136" s="35"/>
      <c r="K136" s="35"/>
      <c r="L136" s="35"/>
      <c r="M136" s="250"/>
      <c r="N136" s="246"/>
    </row>
    <row r="137" spans="1:14" hidden="1" x14ac:dyDescent="0.25">
      <c r="A137" s="42">
        <v>133</v>
      </c>
      <c r="B137" s="20">
        <v>147</v>
      </c>
      <c r="C137" s="51" t="s">
        <v>273</v>
      </c>
      <c r="D137" s="52" t="s">
        <v>274</v>
      </c>
      <c r="E137" s="254"/>
      <c r="F137" s="35"/>
      <c r="G137" s="35"/>
      <c r="H137" s="35"/>
      <c r="I137" s="35"/>
      <c r="J137" s="35"/>
      <c r="K137" s="35"/>
      <c r="L137" s="35"/>
      <c r="M137" s="250"/>
      <c r="N137" s="246"/>
    </row>
    <row r="138" spans="1:14" hidden="1" x14ac:dyDescent="0.25">
      <c r="A138" s="42">
        <v>134</v>
      </c>
      <c r="B138" s="20">
        <v>148</v>
      </c>
      <c r="C138" s="51" t="s">
        <v>275</v>
      </c>
      <c r="D138" s="52" t="s">
        <v>88</v>
      </c>
      <c r="E138" s="254"/>
      <c r="F138" s="35"/>
      <c r="G138" s="35"/>
      <c r="H138" s="35"/>
      <c r="I138" s="35"/>
      <c r="J138" s="35"/>
      <c r="K138" s="35"/>
      <c r="L138" s="35"/>
      <c r="M138" s="250"/>
      <c r="N138" s="246"/>
    </row>
    <row r="139" spans="1:14" hidden="1" x14ac:dyDescent="0.25">
      <c r="A139" s="42">
        <v>135</v>
      </c>
      <c r="B139" s="20">
        <v>149</v>
      </c>
      <c r="C139" s="43" t="s">
        <v>276</v>
      </c>
      <c r="D139" s="44" t="s">
        <v>277</v>
      </c>
      <c r="E139" s="254"/>
      <c r="F139" s="35"/>
      <c r="G139" s="35"/>
      <c r="H139" s="35"/>
      <c r="I139" s="35"/>
      <c r="J139" s="35"/>
      <c r="K139" s="35"/>
      <c r="L139" s="35"/>
      <c r="M139" s="250"/>
      <c r="N139" s="246"/>
    </row>
    <row r="140" spans="1:14" hidden="1" x14ac:dyDescent="0.25">
      <c r="A140" s="42">
        <v>136</v>
      </c>
      <c r="B140" s="20">
        <v>150</v>
      </c>
      <c r="C140" s="51" t="s">
        <v>278</v>
      </c>
      <c r="D140" s="52" t="s">
        <v>279</v>
      </c>
      <c r="E140" s="254"/>
      <c r="F140" s="35"/>
      <c r="G140" s="35"/>
      <c r="H140" s="35"/>
      <c r="I140" s="35"/>
      <c r="J140" s="35"/>
      <c r="K140" s="35"/>
      <c r="L140" s="35"/>
      <c r="M140" s="250"/>
      <c r="N140" s="246"/>
    </row>
    <row r="141" spans="1:14" hidden="1" x14ac:dyDescent="0.25">
      <c r="A141" s="42">
        <v>137</v>
      </c>
      <c r="B141" s="20">
        <v>151</v>
      </c>
      <c r="C141" s="51" t="s">
        <v>280</v>
      </c>
      <c r="D141" s="52" t="s">
        <v>281</v>
      </c>
      <c r="E141" s="254"/>
      <c r="F141" s="35"/>
      <c r="G141" s="35"/>
      <c r="H141" s="35"/>
      <c r="I141" s="35"/>
      <c r="J141" s="35"/>
      <c r="K141" s="35"/>
      <c r="L141" s="35"/>
      <c r="M141" s="250"/>
      <c r="N141" s="246"/>
    </row>
    <row r="142" spans="1:14" hidden="1" x14ac:dyDescent="0.25">
      <c r="A142" s="42">
        <v>138</v>
      </c>
      <c r="B142" s="47">
        <v>152</v>
      </c>
      <c r="C142" s="43">
        <v>560239</v>
      </c>
      <c r="D142" s="44" t="s">
        <v>282</v>
      </c>
      <c r="E142" s="254"/>
      <c r="F142" s="35"/>
      <c r="G142" s="35"/>
      <c r="H142" s="35"/>
      <c r="I142" s="35"/>
      <c r="J142" s="35"/>
      <c r="K142" s="35"/>
      <c r="L142" s="35"/>
      <c r="M142" s="250"/>
      <c r="N142" s="246"/>
    </row>
    <row r="143" spans="1:14" hidden="1" x14ac:dyDescent="0.25">
      <c r="A143" s="42">
        <v>139</v>
      </c>
      <c r="B143" s="20">
        <v>153</v>
      </c>
      <c r="C143" s="43" t="s">
        <v>77</v>
      </c>
      <c r="D143" s="44" t="s">
        <v>283</v>
      </c>
      <c r="E143" s="254"/>
      <c r="F143" s="35"/>
      <c r="G143" s="35"/>
      <c r="H143" s="35"/>
      <c r="I143" s="35"/>
      <c r="J143" s="35"/>
      <c r="K143" s="35"/>
      <c r="L143" s="35"/>
      <c r="M143" s="250"/>
      <c r="N143" s="246"/>
    </row>
    <row r="144" spans="1:14" hidden="1" x14ac:dyDescent="0.25">
      <c r="A144" s="42">
        <v>140</v>
      </c>
      <c r="B144" s="47">
        <v>154</v>
      </c>
      <c r="C144" s="51" t="s">
        <v>284</v>
      </c>
      <c r="D144" s="49" t="s">
        <v>285</v>
      </c>
      <c r="E144" s="254"/>
      <c r="F144" s="35"/>
      <c r="G144" s="35"/>
      <c r="H144" s="35"/>
      <c r="I144" s="35"/>
      <c r="J144" s="35"/>
      <c r="K144" s="35"/>
      <c r="L144" s="35"/>
      <c r="M144" s="250"/>
      <c r="N144" s="246"/>
    </row>
    <row r="145" spans="1:14" hidden="1" x14ac:dyDescent="0.25">
      <c r="A145" s="42">
        <v>141</v>
      </c>
      <c r="B145" s="47">
        <v>155</v>
      </c>
      <c r="C145" s="51" t="s">
        <v>286</v>
      </c>
      <c r="D145" s="49" t="s">
        <v>287</v>
      </c>
      <c r="E145" s="254"/>
      <c r="F145" s="35"/>
      <c r="G145" s="35"/>
      <c r="H145" s="35"/>
      <c r="I145" s="35"/>
      <c r="J145" s="35"/>
      <c r="K145" s="35"/>
      <c r="L145" s="35"/>
      <c r="M145" s="250"/>
      <c r="N145" s="246"/>
    </row>
    <row r="146" spans="1:14" hidden="1" x14ac:dyDescent="0.25">
      <c r="A146" s="42">
        <v>142</v>
      </c>
      <c r="B146" s="47">
        <v>156</v>
      </c>
      <c r="C146" s="51" t="s">
        <v>288</v>
      </c>
      <c r="D146" s="49" t="s">
        <v>289</v>
      </c>
      <c r="E146" s="254"/>
      <c r="F146" s="35"/>
      <c r="G146" s="35"/>
      <c r="H146" s="35"/>
      <c r="I146" s="35"/>
      <c r="J146" s="35"/>
      <c r="K146" s="35"/>
      <c r="L146" s="35"/>
      <c r="M146" s="250"/>
      <c r="N146" s="246"/>
    </row>
    <row r="147" spans="1:14" hidden="1" x14ac:dyDescent="0.25">
      <c r="A147" s="42">
        <v>143</v>
      </c>
      <c r="B147" s="47">
        <v>157</v>
      </c>
      <c r="C147" s="51" t="s">
        <v>290</v>
      </c>
      <c r="D147" s="49" t="s">
        <v>291</v>
      </c>
      <c r="E147" s="254"/>
      <c r="F147" s="35"/>
      <c r="G147" s="35"/>
      <c r="H147" s="35"/>
      <c r="I147" s="35"/>
      <c r="J147" s="35"/>
      <c r="K147" s="35"/>
      <c r="L147" s="35"/>
      <c r="M147" s="250"/>
      <c r="N147" s="246"/>
    </row>
    <row r="148" spans="1:14" hidden="1" x14ac:dyDescent="0.25">
      <c r="A148" s="42">
        <v>144</v>
      </c>
      <c r="B148" s="47">
        <v>158</v>
      </c>
      <c r="C148" s="51" t="s">
        <v>292</v>
      </c>
      <c r="D148" s="49" t="s">
        <v>293</v>
      </c>
      <c r="E148" s="254"/>
      <c r="F148" s="35"/>
      <c r="G148" s="35"/>
      <c r="H148" s="35"/>
      <c r="I148" s="35"/>
      <c r="J148" s="35"/>
      <c r="K148" s="35"/>
      <c r="L148" s="35"/>
      <c r="M148" s="250"/>
      <c r="N148" s="246"/>
    </row>
    <row r="149" spans="1:14" hidden="1" x14ac:dyDescent="0.25">
      <c r="A149" s="42">
        <v>145</v>
      </c>
      <c r="B149" s="47">
        <v>159</v>
      </c>
      <c r="C149" s="51" t="s">
        <v>294</v>
      </c>
      <c r="D149" s="49" t="s">
        <v>295</v>
      </c>
      <c r="E149" s="254"/>
      <c r="F149" s="35"/>
      <c r="G149" s="35"/>
      <c r="H149" s="35"/>
      <c r="I149" s="35"/>
      <c r="J149" s="35"/>
      <c r="K149" s="35"/>
      <c r="L149" s="35"/>
      <c r="M149" s="250"/>
      <c r="N149" s="246"/>
    </row>
    <row r="150" spans="1:14" hidden="1" x14ac:dyDescent="0.25">
      <c r="A150" s="42">
        <v>146</v>
      </c>
      <c r="B150" s="47">
        <v>160</v>
      </c>
      <c r="C150" s="51" t="s">
        <v>296</v>
      </c>
      <c r="D150" s="49" t="s">
        <v>297</v>
      </c>
      <c r="E150" s="254"/>
      <c r="F150" s="35"/>
      <c r="G150" s="35"/>
      <c r="H150" s="35"/>
      <c r="I150" s="35"/>
      <c r="J150" s="35"/>
      <c r="K150" s="35"/>
      <c r="L150" s="35"/>
      <c r="M150" s="250"/>
      <c r="N150" s="246"/>
    </row>
    <row r="151" spans="1:14" hidden="1" x14ac:dyDescent="0.25">
      <c r="A151" s="42">
        <v>147</v>
      </c>
      <c r="B151" s="20">
        <v>161</v>
      </c>
      <c r="C151" s="43" t="s">
        <v>298</v>
      </c>
      <c r="D151" s="44" t="s">
        <v>299</v>
      </c>
      <c r="E151" s="254"/>
      <c r="F151" s="35"/>
      <c r="G151" s="35"/>
      <c r="H151" s="35"/>
      <c r="I151" s="35"/>
      <c r="J151" s="35"/>
      <c r="K151" s="35"/>
      <c r="L151" s="35"/>
      <c r="M151" s="250"/>
      <c r="N151" s="246"/>
    </row>
    <row r="152" spans="1:14" hidden="1" x14ac:dyDescent="0.25">
      <c r="A152" s="42">
        <v>148</v>
      </c>
      <c r="B152" s="47">
        <v>161</v>
      </c>
      <c r="C152" s="51" t="s">
        <v>300</v>
      </c>
      <c r="D152" s="49" t="s">
        <v>301</v>
      </c>
      <c r="E152" s="254"/>
      <c r="F152" s="35"/>
      <c r="G152" s="35"/>
      <c r="H152" s="35"/>
      <c r="I152" s="35"/>
      <c r="J152" s="35"/>
      <c r="K152" s="35"/>
      <c r="L152" s="35"/>
      <c r="M152" s="250"/>
      <c r="N152" s="246"/>
    </row>
    <row r="153" spans="1:14" hidden="1" x14ac:dyDescent="0.25">
      <c r="A153" s="42">
        <v>149</v>
      </c>
      <c r="B153" s="47">
        <v>162</v>
      </c>
      <c r="C153" s="51" t="s">
        <v>302</v>
      </c>
      <c r="D153" s="49" t="s">
        <v>303</v>
      </c>
      <c r="E153" s="254"/>
      <c r="F153" s="35"/>
      <c r="G153" s="35"/>
      <c r="H153" s="35"/>
      <c r="I153" s="35"/>
      <c r="J153" s="35"/>
      <c r="K153" s="35"/>
      <c r="L153" s="35"/>
      <c r="M153" s="250"/>
      <c r="N153" s="246"/>
    </row>
    <row r="154" spans="1:14" hidden="1" x14ac:dyDescent="0.25">
      <c r="A154" s="42">
        <v>150</v>
      </c>
      <c r="B154" s="47">
        <v>163</v>
      </c>
      <c r="C154" s="51" t="s">
        <v>304</v>
      </c>
      <c r="D154" s="49" t="s">
        <v>305</v>
      </c>
      <c r="E154" s="254"/>
      <c r="F154" s="35"/>
      <c r="G154" s="35"/>
      <c r="H154" s="35"/>
      <c r="I154" s="35"/>
      <c r="J154" s="35"/>
      <c r="K154" s="35"/>
      <c r="L154" s="35"/>
      <c r="M154" s="250"/>
      <c r="N154" s="246"/>
    </row>
    <row r="155" spans="1:14" hidden="1" x14ac:dyDescent="0.25">
      <c r="A155" s="42">
        <v>151</v>
      </c>
      <c r="B155" s="47">
        <v>164</v>
      </c>
      <c r="C155" s="51" t="s">
        <v>306</v>
      </c>
      <c r="D155" s="49" t="s">
        <v>307</v>
      </c>
      <c r="E155" s="254"/>
      <c r="F155" s="35"/>
      <c r="G155" s="35"/>
      <c r="H155" s="35"/>
      <c r="I155" s="35"/>
      <c r="J155" s="35"/>
      <c r="K155" s="35"/>
      <c r="L155" s="35"/>
      <c r="M155" s="250"/>
      <c r="N155" s="246"/>
    </row>
    <row r="156" spans="1:14" ht="25.5" hidden="1" x14ac:dyDescent="0.25">
      <c r="A156" s="42">
        <v>152</v>
      </c>
      <c r="B156" s="47">
        <v>165</v>
      </c>
      <c r="C156" s="51" t="s">
        <v>308</v>
      </c>
      <c r="D156" s="49" t="s">
        <v>309</v>
      </c>
      <c r="E156" s="254"/>
      <c r="F156" s="35"/>
      <c r="G156" s="35"/>
      <c r="H156" s="35"/>
      <c r="I156" s="35"/>
      <c r="J156" s="35"/>
      <c r="K156" s="35"/>
      <c r="L156" s="35"/>
      <c r="M156" s="250"/>
      <c r="N156" s="246"/>
    </row>
    <row r="157" spans="1:14" hidden="1" x14ac:dyDescent="0.25">
      <c r="A157" s="42">
        <v>153</v>
      </c>
      <c r="B157" s="20">
        <v>170</v>
      </c>
      <c r="C157" s="43" t="s">
        <v>78</v>
      </c>
      <c r="D157" s="44" t="s">
        <v>310</v>
      </c>
      <c r="E157" s="254"/>
      <c r="F157" s="35"/>
      <c r="G157" s="35"/>
      <c r="H157" s="35"/>
      <c r="I157" s="35"/>
      <c r="J157" s="35"/>
      <c r="K157" s="35"/>
      <c r="L157" s="35"/>
      <c r="M157" s="250"/>
      <c r="N157" s="246"/>
    </row>
    <row r="158" spans="1:14" hidden="1" x14ac:dyDescent="0.25">
      <c r="A158" s="42">
        <v>154</v>
      </c>
      <c r="B158" s="20">
        <v>171</v>
      </c>
      <c r="C158" s="43" t="s">
        <v>79</v>
      </c>
      <c r="D158" s="44" t="s">
        <v>311</v>
      </c>
      <c r="E158" s="254"/>
      <c r="F158" s="35"/>
      <c r="G158" s="35"/>
      <c r="H158" s="35"/>
      <c r="I158" s="35"/>
      <c r="J158" s="35"/>
      <c r="K158" s="35"/>
      <c r="L158" s="35"/>
      <c r="M158" s="250"/>
      <c r="N158" s="246"/>
    </row>
    <row r="159" spans="1:14" hidden="1" x14ac:dyDescent="0.25">
      <c r="A159" s="42">
        <v>155</v>
      </c>
      <c r="B159" s="20">
        <v>174</v>
      </c>
      <c r="C159" s="43">
        <v>560202</v>
      </c>
      <c r="D159" s="44" t="s">
        <v>312</v>
      </c>
      <c r="E159" s="254"/>
      <c r="F159" s="35"/>
      <c r="G159" s="35"/>
      <c r="H159" s="35"/>
      <c r="I159" s="35"/>
      <c r="J159" s="35"/>
      <c r="K159" s="35"/>
      <c r="L159" s="35"/>
      <c r="M159" s="250"/>
      <c r="N159" s="246"/>
    </row>
    <row r="160" spans="1:14" x14ac:dyDescent="0.25">
      <c r="A160" s="42">
        <v>156</v>
      </c>
      <c r="B160" s="20">
        <v>177</v>
      </c>
      <c r="C160" s="43" t="s">
        <v>80</v>
      </c>
      <c r="D160" s="44" t="s">
        <v>313</v>
      </c>
      <c r="E160" s="254"/>
      <c r="F160" s="35"/>
      <c r="G160" s="35"/>
      <c r="H160" s="35"/>
      <c r="I160" s="35">
        <v>8</v>
      </c>
      <c r="J160" s="35">
        <v>4698</v>
      </c>
      <c r="K160" s="35"/>
      <c r="L160" s="35"/>
      <c r="M160" s="250"/>
      <c r="N160" s="246"/>
    </row>
    <row r="161" spans="1:14" hidden="1" x14ac:dyDescent="0.25">
      <c r="A161" s="40"/>
      <c r="B161" s="407"/>
      <c r="C161" s="407"/>
      <c r="D161" s="407"/>
      <c r="E161" s="254"/>
      <c r="F161" s="35"/>
      <c r="G161" s="35"/>
      <c r="H161" s="35"/>
      <c r="I161" s="35"/>
      <c r="J161" s="35"/>
      <c r="K161" s="35"/>
      <c r="L161" s="35"/>
      <c r="M161" s="250"/>
      <c r="N161" s="246"/>
    </row>
    <row r="162" spans="1:14" s="295" customFormat="1" ht="14.25" x14ac:dyDescent="0.2">
      <c r="A162" s="425" t="s">
        <v>315</v>
      </c>
      <c r="B162" s="425"/>
      <c r="C162" s="425"/>
      <c r="D162" s="425"/>
      <c r="E162" s="33">
        <f>SUM(E5:E161)</f>
        <v>55887</v>
      </c>
      <c r="F162" s="293">
        <f>SUM(F5:F161)</f>
        <v>196752137</v>
      </c>
      <c r="G162" s="33">
        <f t="shared" ref="G162:N162" si="0">SUM(G5:G161)</f>
        <v>24184</v>
      </c>
      <c r="H162" s="293">
        <f t="shared" si="0"/>
        <v>96155092</v>
      </c>
      <c r="I162" s="33">
        <f t="shared" si="0"/>
        <v>208000</v>
      </c>
      <c r="J162" s="293">
        <f t="shared" si="0"/>
        <v>132503144</v>
      </c>
      <c r="K162" s="33">
        <f t="shared" si="0"/>
        <v>106500</v>
      </c>
      <c r="L162" s="293">
        <f t="shared" si="0"/>
        <v>143613393</v>
      </c>
      <c r="M162" s="249">
        <f t="shared" si="0"/>
        <v>101816</v>
      </c>
      <c r="N162" s="294">
        <f t="shared" si="0"/>
        <v>59587086</v>
      </c>
    </row>
    <row r="164" spans="1:14" ht="38.25" customHeight="1" x14ac:dyDescent="0.25">
      <c r="A164" s="297">
        <v>157</v>
      </c>
      <c r="B164" s="424" t="s">
        <v>449</v>
      </c>
      <c r="C164" s="424"/>
      <c r="D164" s="424"/>
      <c r="E164" s="298">
        <v>1423</v>
      </c>
      <c r="F164" s="299">
        <v>23586200</v>
      </c>
    </row>
  </sheetData>
  <mergeCells count="14">
    <mergeCell ref="L1:N1"/>
    <mergeCell ref="B164:D164"/>
    <mergeCell ref="B161:D161"/>
    <mergeCell ref="A162:D162"/>
    <mergeCell ref="D2:N2"/>
    <mergeCell ref="A3:A4"/>
    <mergeCell ref="B3:B4"/>
    <mergeCell ref="C3:C4"/>
    <mergeCell ref="D3:D4"/>
    <mergeCell ref="E3:F3"/>
    <mergeCell ref="G3:H3"/>
    <mergeCell ref="I3:J3"/>
    <mergeCell ref="K3:L3"/>
    <mergeCell ref="M3:N3"/>
  </mergeCells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162"/>
  <sheetViews>
    <sheetView view="pageBreakPreview" zoomScale="87" zoomScaleNormal="100" zoomScaleSheetLayoutView="87" workbookViewId="0">
      <pane xSplit="4" ySplit="4" topLeftCell="E78" activePane="bottomRight" state="frozen"/>
      <selection pane="topRight" activeCell="E1" sqref="E1"/>
      <selection pane="bottomLeft" activeCell="A6" sqref="A6"/>
      <selection pane="bottomRight" activeCell="F167" sqref="F167"/>
    </sheetView>
  </sheetViews>
  <sheetFormatPr defaultRowHeight="15" x14ac:dyDescent="0.25"/>
  <cols>
    <col min="1" max="1" width="4.28515625" style="38" hidden="1" customWidth="1"/>
    <col min="2" max="2" width="4.5703125" style="39" customWidth="1"/>
    <col min="3" max="3" width="7" style="38" customWidth="1"/>
    <col min="4" max="4" width="27" style="53" customWidth="1"/>
    <col min="5" max="5" width="10.28515625" style="264" bestFit="1" customWidth="1"/>
    <col min="6" max="6" width="12.42578125" style="257" bestFit="1" customWidth="1"/>
    <col min="7" max="7" width="10" style="257" bestFit="1" customWidth="1"/>
    <col min="8" max="8" width="11.28515625" style="257" bestFit="1" customWidth="1"/>
    <col min="9" max="9" width="10.140625" style="257" bestFit="1" customWidth="1"/>
    <col min="10" max="10" width="12.42578125" style="257" bestFit="1" customWidth="1"/>
    <col min="11" max="11" width="10" style="257" bestFit="1" customWidth="1"/>
    <col min="12" max="12" width="12.42578125" style="257" bestFit="1" customWidth="1"/>
    <col min="13" max="13" width="12" style="257" bestFit="1" customWidth="1"/>
    <col min="14" max="14" width="12.42578125" style="257" bestFit="1" customWidth="1"/>
    <col min="15" max="15" width="12" style="264" bestFit="1" customWidth="1"/>
    <col min="16" max="16" width="11.28515625" style="266" bestFit="1" customWidth="1"/>
    <col min="17" max="17" width="12" style="264" bestFit="1" customWidth="1"/>
    <col min="18" max="18" width="11.28515625" style="266" bestFit="1" customWidth="1"/>
    <col min="19" max="19" width="8.5703125" style="264" bestFit="1" customWidth="1"/>
    <col min="20" max="20" width="12.85546875" style="264" customWidth="1"/>
    <col min="21" max="21" width="12.42578125" style="266" bestFit="1" customWidth="1"/>
    <col min="22" max="22" width="8.5703125" style="264" bestFit="1" customWidth="1"/>
    <col min="23" max="23" width="14.28515625" style="266" bestFit="1" customWidth="1"/>
    <col min="24" max="16384" width="9.140625" style="257"/>
  </cols>
  <sheetData>
    <row r="1" spans="1:23" ht="24.75" customHeight="1" x14ac:dyDescent="0.25">
      <c r="D1" s="1"/>
      <c r="E1" s="5"/>
      <c r="F1" s="2"/>
      <c r="G1" s="2"/>
      <c r="H1" s="2"/>
      <c r="I1" s="2"/>
      <c r="J1" s="2"/>
      <c r="K1" s="2"/>
      <c r="L1" s="2"/>
      <c r="M1" s="2"/>
      <c r="N1" s="2"/>
      <c r="O1" s="5"/>
      <c r="P1" s="265"/>
      <c r="Q1" s="5"/>
      <c r="R1" s="265"/>
      <c r="S1" s="5"/>
      <c r="T1" s="3"/>
      <c r="U1" s="306" t="s">
        <v>450</v>
      </c>
      <c r="V1" s="306"/>
      <c r="W1" s="306"/>
    </row>
    <row r="2" spans="1:23" ht="40.5" customHeight="1" x14ac:dyDescent="0.3">
      <c r="C2" s="41"/>
      <c r="D2" s="426" t="s">
        <v>96</v>
      </c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426"/>
      <c r="U2" s="426"/>
      <c r="V2" s="426"/>
      <c r="W2" s="426"/>
    </row>
    <row r="3" spans="1:23" ht="37.5" customHeight="1" x14ac:dyDescent="0.25">
      <c r="A3" s="418" t="s">
        <v>82</v>
      </c>
      <c r="B3" s="416" t="s">
        <v>81</v>
      </c>
      <c r="C3" s="414" t="s">
        <v>99</v>
      </c>
      <c r="D3" s="414" t="s">
        <v>100</v>
      </c>
      <c r="E3" s="427" t="s">
        <v>446</v>
      </c>
      <c r="F3" s="427"/>
      <c r="G3" s="427" t="s">
        <v>447</v>
      </c>
      <c r="H3" s="445"/>
      <c r="I3" s="427" t="s">
        <v>94</v>
      </c>
      <c r="J3" s="445"/>
      <c r="K3" s="428" t="s">
        <v>87</v>
      </c>
      <c r="L3" s="428"/>
      <c r="M3" s="428" t="s">
        <v>86</v>
      </c>
      <c r="N3" s="427"/>
      <c r="O3" s="431" t="s">
        <v>314</v>
      </c>
      <c r="P3" s="431"/>
      <c r="Q3" s="441" t="s">
        <v>85</v>
      </c>
      <c r="R3" s="442"/>
      <c r="S3" s="438" t="s">
        <v>95</v>
      </c>
      <c r="T3" s="439"/>
      <c r="U3" s="440"/>
      <c r="V3" s="443" t="s">
        <v>84</v>
      </c>
      <c r="W3" s="444"/>
    </row>
    <row r="4" spans="1:23" ht="25.5" x14ac:dyDescent="0.25">
      <c r="A4" s="418"/>
      <c r="B4" s="417"/>
      <c r="C4" s="415"/>
      <c r="D4" s="415"/>
      <c r="E4" s="4" t="s">
        <v>458</v>
      </c>
      <c r="F4" s="13" t="s">
        <v>1</v>
      </c>
      <c r="G4" s="4" t="s">
        <v>457</v>
      </c>
      <c r="H4" s="13" t="s">
        <v>1</v>
      </c>
      <c r="I4" s="4" t="s">
        <v>457</v>
      </c>
      <c r="J4" s="13" t="s">
        <v>1</v>
      </c>
      <c r="K4" s="4" t="s">
        <v>457</v>
      </c>
      <c r="L4" s="13" t="s">
        <v>1</v>
      </c>
      <c r="M4" s="4" t="s">
        <v>456</v>
      </c>
      <c r="N4" s="13" t="s">
        <v>1</v>
      </c>
      <c r="O4" s="4" t="s">
        <v>456</v>
      </c>
      <c r="P4" s="267" t="s">
        <v>1</v>
      </c>
      <c r="Q4" s="4" t="s">
        <v>456</v>
      </c>
      <c r="R4" s="268" t="s">
        <v>1</v>
      </c>
      <c r="S4" s="13" t="s">
        <v>429</v>
      </c>
      <c r="T4" s="4" t="s">
        <v>456</v>
      </c>
      <c r="U4" s="269" t="s">
        <v>1</v>
      </c>
      <c r="V4" s="247" t="s">
        <v>455</v>
      </c>
      <c r="W4" s="270" t="s">
        <v>2</v>
      </c>
    </row>
    <row r="5" spans="1:23" x14ac:dyDescent="0.25">
      <c r="A5" s="42">
        <v>1</v>
      </c>
      <c r="B5" s="20">
        <v>1</v>
      </c>
      <c r="C5" s="43">
        <v>560001</v>
      </c>
      <c r="D5" s="44" t="s">
        <v>101</v>
      </c>
      <c r="E5" s="14">
        <v>9101</v>
      </c>
      <c r="F5" s="14">
        <v>15540194</v>
      </c>
      <c r="G5" s="14">
        <v>24902</v>
      </c>
      <c r="H5" s="14">
        <v>9836174</v>
      </c>
      <c r="I5" s="14">
        <v>4922</v>
      </c>
      <c r="J5" s="14">
        <v>4386090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>
        <v>1070</v>
      </c>
      <c r="W5" s="14">
        <v>17419322</v>
      </c>
    </row>
    <row r="6" spans="1:23" x14ac:dyDescent="0.25">
      <c r="A6" s="42">
        <v>2</v>
      </c>
      <c r="B6" s="20">
        <v>2</v>
      </c>
      <c r="C6" s="43">
        <v>560002</v>
      </c>
      <c r="D6" s="44" t="s">
        <v>102</v>
      </c>
      <c r="E6" s="14">
        <v>7921</v>
      </c>
      <c r="F6" s="14">
        <v>22750926</v>
      </c>
      <c r="G6" s="14">
        <v>25575</v>
      </c>
      <c r="H6" s="14">
        <v>13222382</v>
      </c>
      <c r="I6" s="14">
        <v>11021</v>
      </c>
      <c r="J6" s="14">
        <v>8288339</v>
      </c>
      <c r="K6" s="14"/>
      <c r="L6" s="14"/>
      <c r="M6" s="14">
        <v>4368</v>
      </c>
      <c r="N6" s="14">
        <v>9804067</v>
      </c>
      <c r="O6" s="14">
        <v>1493</v>
      </c>
      <c r="P6" s="14">
        <v>1229684</v>
      </c>
      <c r="Q6" s="14">
        <v>1092</v>
      </c>
      <c r="R6" s="14">
        <v>673025</v>
      </c>
      <c r="S6" s="14"/>
      <c r="T6" s="14"/>
      <c r="U6" s="14"/>
      <c r="V6" s="14">
        <v>220</v>
      </c>
      <c r="W6" s="14">
        <v>3581543</v>
      </c>
    </row>
    <row r="7" spans="1:23" x14ac:dyDescent="0.25">
      <c r="A7" s="42">
        <v>3</v>
      </c>
      <c r="B7" s="20">
        <v>3</v>
      </c>
      <c r="C7" s="20">
        <v>560220</v>
      </c>
      <c r="D7" s="44" t="s">
        <v>103</v>
      </c>
      <c r="E7" s="14">
        <v>17125</v>
      </c>
      <c r="F7" s="14">
        <v>23751369</v>
      </c>
      <c r="G7" s="14">
        <v>3615</v>
      </c>
      <c r="H7" s="14">
        <v>1936906</v>
      </c>
      <c r="I7" s="14">
        <v>5566</v>
      </c>
      <c r="J7" s="14">
        <v>4959971</v>
      </c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 x14ac:dyDescent="0.25">
      <c r="A8" s="42">
        <v>4</v>
      </c>
      <c r="B8" s="20">
        <v>4</v>
      </c>
      <c r="C8" s="43">
        <v>560004</v>
      </c>
      <c r="D8" s="44" t="s">
        <v>104</v>
      </c>
      <c r="E8" s="14">
        <v>500</v>
      </c>
      <c r="F8" s="14">
        <v>3094830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hidden="1" x14ac:dyDescent="0.25">
      <c r="A9" s="42">
        <v>5</v>
      </c>
      <c r="B9" s="20">
        <v>5</v>
      </c>
      <c r="C9" s="43">
        <v>560005</v>
      </c>
      <c r="D9" s="44" t="s">
        <v>106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x14ac:dyDescent="0.25">
      <c r="A10" s="42">
        <v>6</v>
      </c>
      <c r="B10" s="20">
        <v>6</v>
      </c>
      <c r="C10" s="43">
        <v>560007</v>
      </c>
      <c r="D10" s="44" t="s">
        <v>107</v>
      </c>
      <c r="E10" s="14">
        <v>22900</v>
      </c>
      <c r="F10" s="14">
        <v>32331365</v>
      </c>
      <c r="G10" s="14">
        <v>17490</v>
      </c>
      <c r="H10" s="14">
        <v>6859228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42">
        <v>7</v>
      </c>
      <c r="B11" s="20">
        <v>7</v>
      </c>
      <c r="C11" s="43">
        <v>560008</v>
      </c>
      <c r="D11" s="44" t="s">
        <v>108</v>
      </c>
      <c r="E11" s="14">
        <v>8000</v>
      </c>
      <c r="F11" s="14">
        <v>11294800</v>
      </c>
      <c r="G11" s="14">
        <v>17000</v>
      </c>
      <c r="H11" s="14">
        <v>6667060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14.25" customHeight="1" x14ac:dyDescent="0.25">
      <c r="A12" s="42">
        <v>8</v>
      </c>
      <c r="B12" s="20">
        <v>8</v>
      </c>
      <c r="C12" s="43">
        <v>560009</v>
      </c>
      <c r="D12" s="44" t="s">
        <v>109</v>
      </c>
      <c r="E12" s="14">
        <v>180</v>
      </c>
      <c r="F12" s="14">
        <v>157923</v>
      </c>
      <c r="G12" s="14">
        <v>5820</v>
      </c>
      <c r="H12" s="14">
        <v>2127559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x14ac:dyDescent="0.25">
      <c r="A13" s="42">
        <v>9</v>
      </c>
      <c r="B13" s="20">
        <v>9</v>
      </c>
      <c r="C13" s="43">
        <v>560014</v>
      </c>
      <c r="D13" s="44" t="s">
        <v>110</v>
      </c>
      <c r="E13" s="14">
        <v>4</v>
      </c>
      <c r="F13" s="14">
        <v>6166</v>
      </c>
      <c r="G13" s="14">
        <v>23</v>
      </c>
      <c r="H13" s="14">
        <v>11819</v>
      </c>
      <c r="I13" s="14">
        <v>2479</v>
      </c>
      <c r="J13" s="14">
        <v>1729225</v>
      </c>
      <c r="K13" s="14"/>
      <c r="L13" s="14"/>
      <c r="M13" s="14">
        <v>583</v>
      </c>
      <c r="N13" s="14">
        <v>1037009</v>
      </c>
      <c r="O13" s="14">
        <v>1310</v>
      </c>
      <c r="P13" s="14">
        <v>1097355</v>
      </c>
      <c r="Q13" s="14">
        <v>146</v>
      </c>
      <c r="R13" s="14">
        <v>90093</v>
      </c>
      <c r="S13" s="14"/>
      <c r="T13" s="14"/>
      <c r="U13" s="14"/>
      <c r="V13" s="14"/>
      <c r="W13" s="14"/>
    </row>
    <row r="14" spans="1:23" ht="25.5" x14ac:dyDescent="0.25">
      <c r="A14" s="42">
        <v>10</v>
      </c>
      <c r="B14" s="20">
        <v>10</v>
      </c>
      <c r="C14" s="43">
        <v>560006</v>
      </c>
      <c r="D14" s="44" t="s">
        <v>111</v>
      </c>
      <c r="E14" s="14"/>
      <c r="F14" s="14"/>
      <c r="G14" s="14">
        <v>1500</v>
      </c>
      <c r="H14" s="14">
        <v>392970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x14ac:dyDescent="0.25">
      <c r="A15" s="42">
        <v>11</v>
      </c>
      <c r="B15" s="20">
        <v>12</v>
      </c>
      <c r="C15" s="43">
        <v>560017</v>
      </c>
      <c r="D15" s="44" t="s">
        <v>112</v>
      </c>
      <c r="E15" s="14">
        <v>263</v>
      </c>
      <c r="F15" s="14">
        <v>19118454</v>
      </c>
      <c r="G15" s="14">
        <v>700</v>
      </c>
      <c r="H15" s="14">
        <v>2991625</v>
      </c>
      <c r="I15" s="14">
        <v>62854</v>
      </c>
      <c r="J15" s="14">
        <v>49193556</v>
      </c>
      <c r="K15" s="14"/>
      <c r="L15" s="14"/>
      <c r="M15" s="14">
        <v>19552</v>
      </c>
      <c r="N15" s="14">
        <v>43888123</v>
      </c>
      <c r="O15" s="14">
        <v>6215</v>
      </c>
      <c r="P15" s="14">
        <v>5074940</v>
      </c>
      <c r="Q15" s="14">
        <v>4888</v>
      </c>
      <c r="R15" s="14">
        <v>3012771</v>
      </c>
      <c r="S15" s="14"/>
      <c r="T15" s="14"/>
      <c r="U15" s="14"/>
      <c r="V15" s="14"/>
      <c r="W15" s="14"/>
    </row>
    <row r="16" spans="1:23" x14ac:dyDescent="0.25">
      <c r="A16" s="42">
        <v>12</v>
      </c>
      <c r="B16" s="20">
        <v>13</v>
      </c>
      <c r="C16" s="43">
        <v>560018</v>
      </c>
      <c r="D16" s="44" t="s">
        <v>113</v>
      </c>
      <c r="E16" s="14">
        <v>1774</v>
      </c>
      <c r="F16" s="14">
        <v>8076594</v>
      </c>
      <c r="G16" s="14"/>
      <c r="H16" s="14"/>
      <c r="I16" s="14">
        <v>1973</v>
      </c>
      <c r="J16" s="14">
        <v>1758179</v>
      </c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x14ac:dyDescent="0.25">
      <c r="A17" s="42">
        <v>13</v>
      </c>
      <c r="B17" s="20">
        <v>14</v>
      </c>
      <c r="C17" s="43">
        <v>560019</v>
      </c>
      <c r="D17" s="44" t="s">
        <v>114</v>
      </c>
      <c r="E17" s="14"/>
      <c r="F17" s="14"/>
      <c r="G17" s="14"/>
      <c r="H17" s="14"/>
      <c r="I17" s="14">
        <v>40188</v>
      </c>
      <c r="J17" s="14">
        <v>28054788</v>
      </c>
      <c r="K17" s="14"/>
      <c r="L17" s="14"/>
      <c r="M17" s="14">
        <v>19784</v>
      </c>
      <c r="N17" s="14">
        <v>43072884</v>
      </c>
      <c r="O17" s="14">
        <v>9192</v>
      </c>
      <c r="P17" s="14">
        <v>7280710</v>
      </c>
      <c r="Q17" s="14">
        <v>4946</v>
      </c>
      <c r="R17" s="14">
        <v>3048274</v>
      </c>
      <c r="S17" s="14">
        <v>2359</v>
      </c>
      <c r="T17" s="14">
        <v>2974</v>
      </c>
      <c r="U17" s="14">
        <v>6314161</v>
      </c>
      <c r="V17" s="14"/>
      <c r="W17" s="14"/>
    </row>
    <row r="18" spans="1:23" x14ac:dyDescent="0.25">
      <c r="A18" s="42">
        <v>14</v>
      </c>
      <c r="B18" s="20">
        <v>15</v>
      </c>
      <c r="C18" s="43">
        <v>560020</v>
      </c>
      <c r="D18" s="44" t="s">
        <v>115</v>
      </c>
      <c r="E18" s="14"/>
      <c r="F18" s="14"/>
      <c r="G18" s="14"/>
      <c r="H18" s="14"/>
      <c r="I18" s="14">
        <v>4137</v>
      </c>
      <c r="J18" s="14">
        <v>3686561</v>
      </c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x14ac:dyDescent="0.25">
      <c r="A19" s="42">
        <v>15</v>
      </c>
      <c r="B19" s="20">
        <v>16</v>
      </c>
      <c r="C19" s="43">
        <v>560021</v>
      </c>
      <c r="D19" s="44" t="s">
        <v>116</v>
      </c>
      <c r="E19" s="14"/>
      <c r="F19" s="14"/>
      <c r="G19" s="14"/>
      <c r="H19" s="14"/>
      <c r="I19" s="14">
        <v>60514</v>
      </c>
      <c r="J19" s="14">
        <v>45959982</v>
      </c>
      <c r="K19" s="14">
        <v>7500</v>
      </c>
      <c r="L19" s="14">
        <v>6941010</v>
      </c>
      <c r="M19" s="14">
        <v>13801</v>
      </c>
      <c r="N19" s="14">
        <v>30842721</v>
      </c>
      <c r="O19" s="14">
        <v>4330</v>
      </c>
      <c r="P19" s="14">
        <v>3530989</v>
      </c>
      <c r="Q19" s="14">
        <v>3450</v>
      </c>
      <c r="R19" s="14">
        <v>2126348</v>
      </c>
      <c r="S19" s="14">
        <v>39425</v>
      </c>
      <c r="T19" s="14">
        <v>66199</v>
      </c>
      <c r="U19" s="14">
        <v>96330407</v>
      </c>
      <c r="V19" s="14"/>
      <c r="W19" s="14"/>
    </row>
    <row r="20" spans="1:23" x14ac:dyDescent="0.25">
      <c r="A20" s="42">
        <v>16</v>
      </c>
      <c r="B20" s="20">
        <v>17</v>
      </c>
      <c r="C20" s="43">
        <v>560022</v>
      </c>
      <c r="D20" s="44" t="s">
        <v>117</v>
      </c>
      <c r="E20" s="14"/>
      <c r="F20" s="14"/>
      <c r="G20" s="14"/>
      <c r="H20" s="14"/>
      <c r="I20" s="14">
        <v>39651</v>
      </c>
      <c r="J20" s="14">
        <v>27685696</v>
      </c>
      <c r="K20" s="14"/>
      <c r="L20" s="14"/>
      <c r="M20" s="14">
        <v>16334</v>
      </c>
      <c r="N20" s="14">
        <v>36454798</v>
      </c>
      <c r="O20" s="14">
        <v>5462</v>
      </c>
      <c r="P20" s="14">
        <v>4461354</v>
      </c>
      <c r="Q20" s="14">
        <v>4083</v>
      </c>
      <c r="R20" s="14">
        <v>2516114</v>
      </c>
      <c r="S20" s="14">
        <v>22717</v>
      </c>
      <c r="T20" s="14">
        <v>35716</v>
      </c>
      <c r="U20" s="14">
        <v>53831978</v>
      </c>
      <c r="V20" s="14"/>
      <c r="W20" s="14"/>
    </row>
    <row r="21" spans="1:23" x14ac:dyDescent="0.25">
      <c r="A21" s="42">
        <v>17</v>
      </c>
      <c r="B21" s="20">
        <v>18</v>
      </c>
      <c r="C21" s="43">
        <v>560023</v>
      </c>
      <c r="D21" s="44" t="s">
        <v>118</v>
      </c>
      <c r="E21" s="14"/>
      <c r="F21" s="14"/>
      <c r="G21" s="14"/>
      <c r="H21" s="14"/>
      <c r="I21" s="14">
        <v>8200</v>
      </c>
      <c r="J21" s="14">
        <v>7307180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ht="13.5" customHeight="1" x14ac:dyDescent="0.25">
      <c r="A22" s="42">
        <v>18</v>
      </c>
      <c r="B22" s="20">
        <v>19</v>
      </c>
      <c r="C22" s="43">
        <v>560024</v>
      </c>
      <c r="D22" s="44" t="s">
        <v>119</v>
      </c>
      <c r="E22" s="14">
        <v>45</v>
      </c>
      <c r="F22" s="14">
        <v>62615</v>
      </c>
      <c r="G22" s="14">
        <v>483</v>
      </c>
      <c r="H22" s="14">
        <v>253498</v>
      </c>
      <c r="I22" s="14">
        <v>24661</v>
      </c>
      <c r="J22" s="14">
        <v>17363506</v>
      </c>
      <c r="K22" s="14">
        <v>7500</v>
      </c>
      <c r="L22" s="14">
        <v>8999760</v>
      </c>
      <c r="M22" s="14">
        <v>235</v>
      </c>
      <c r="N22" s="14">
        <v>555863</v>
      </c>
      <c r="O22" s="14">
        <v>88</v>
      </c>
      <c r="P22" s="14">
        <v>77267</v>
      </c>
      <c r="Q22" s="14">
        <v>59</v>
      </c>
      <c r="R22" s="14">
        <v>35885</v>
      </c>
      <c r="S22" s="14">
        <v>52238</v>
      </c>
      <c r="T22" s="14">
        <v>86851</v>
      </c>
      <c r="U22" s="14">
        <v>127149167</v>
      </c>
      <c r="V22" s="14"/>
      <c r="W22" s="14"/>
    </row>
    <row r="23" spans="1:23" ht="14.25" customHeight="1" x14ac:dyDescent="0.25">
      <c r="A23" s="42">
        <v>19</v>
      </c>
      <c r="B23" s="20">
        <v>20</v>
      </c>
      <c r="C23" s="43">
        <v>560025</v>
      </c>
      <c r="D23" s="44" t="s">
        <v>120</v>
      </c>
      <c r="E23" s="14"/>
      <c r="F23" s="14"/>
      <c r="G23" s="14"/>
      <c r="H23" s="14"/>
      <c r="I23" s="14">
        <v>1500</v>
      </c>
      <c r="J23" s="14">
        <v>1336679</v>
      </c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x14ac:dyDescent="0.25">
      <c r="A24" s="42">
        <v>20</v>
      </c>
      <c r="B24" s="20">
        <v>21</v>
      </c>
      <c r="C24" s="43">
        <v>560026</v>
      </c>
      <c r="D24" s="44" t="s">
        <v>121</v>
      </c>
      <c r="E24" s="14">
        <v>2000</v>
      </c>
      <c r="F24" s="14">
        <v>2823700</v>
      </c>
      <c r="G24" s="14">
        <v>4000</v>
      </c>
      <c r="H24" s="14">
        <v>1568720</v>
      </c>
      <c r="I24" s="14">
        <v>71182</v>
      </c>
      <c r="J24" s="14">
        <v>52869700</v>
      </c>
      <c r="K24" s="14">
        <v>7500</v>
      </c>
      <c r="L24" s="14">
        <v>6941010</v>
      </c>
      <c r="M24" s="14">
        <v>24384</v>
      </c>
      <c r="N24" s="14">
        <v>54237657</v>
      </c>
      <c r="O24" s="14">
        <v>9739</v>
      </c>
      <c r="P24" s="14">
        <v>8071697</v>
      </c>
      <c r="Q24" s="14">
        <v>6095</v>
      </c>
      <c r="R24" s="14">
        <v>3756038</v>
      </c>
      <c r="S24" s="14">
        <v>20445</v>
      </c>
      <c r="T24" s="14">
        <v>36492</v>
      </c>
      <c r="U24" s="14">
        <v>51803278</v>
      </c>
      <c r="V24" s="14"/>
      <c r="W24" s="14"/>
    </row>
    <row r="25" spans="1:23" x14ac:dyDescent="0.25">
      <c r="A25" s="42">
        <v>21</v>
      </c>
      <c r="B25" s="20">
        <v>22</v>
      </c>
      <c r="C25" s="43">
        <v>560027</v>
      </c>
      <c r="D25" s="44" t="s">
        <v>122</v>
      </c>
      <c r="E25" s="14">
        <v>1850</v>
      </c>
      <c r="F25" s="14">
        <v>12584148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hidden="1" x14ac:dyDescent="0.25">
      <c r="A26" s="42">
        <v>22</v>
      </c>
      <c r="B26" s="20">
        <v>24</v>
      </c>
      <c r="C26" s="20">
        <v>560218</v>
      </c>
      <c r="D26" s="45" t="s">
        <v>123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x14ac:dyDescent="0.25">
      <c r="A27" s="42">
        <v>23</v>
      </c>
      <c r="B27" s="20">
        <v>25</v>
      </c>
      <c r="C27" s="43">
        <v>560196</v>
      </c>
      <c r="D27" s="44" t="s">
        <v>124</v>
      </c>
      <c r="E27" s="14"/>
      <c r="F27" s="14"/>
      <c r="G27" s="14"/>
      <c r="H27" s="14"/>
      <c r="I27" s="14"/>
      <c r="J27" s="14"/>
      <c r="K27" s="14">
        <v>7500</v>
      </c>
      <c r="L27" s="14">
        <v>6941010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x14ac:dyDescent="0.25">
      <c r="A28" s="42">
        <v>24</v>
      </c>
      <c r="B28" s="20">
        <v>26</v>
      </c>
      <c r="C28" s="43">
        <v>560109</v>
      </c>
      <c r="D28" s="44" t="s">
        <v>125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>
        <v>183195</v>
      </c>
      <c r="W28" s="14">
        <v>465395719</v>
      </c>
    </row>
    <row r="29" spans="1:23" x14ac:dyDescent="0.25">
      <c r="A29" s="42">
        <v>25</v>
      </c>
      <c r="B29" s="20">
        <v>27</v>
      </c>
      <c r="C29" s="43">
        <v>560036</v>
      </c>
      <c r="D29" s="44" t="s">
        <v>126</v>
      </c>
      <c r="E29" s="14"/>
      <c r="F29" s="14"/>
      <c r="G29" s="14"/>
      <c r="H29" s="14"/>
      <c r="I29" s="14">
        <v>27346</v>
      </c>
      <c r="J29" s="14">
        <v>19283269</v>
      </c>
      <c r="K29" s="14">
        <v>7500</v>
      </c>
      <c r="L29" s="14">
        <v>6941010</v>
      </c>
      <c r="M29" s="14">
        <v>10958</v>
      </c>
      <c r="N29" s="14">
        <v>24596861</v>
      </c>
      <c r="O29" s="14">
        <v>3094</v>
      </c>
      <c r="P29" s="14">
        <v>2479989</v>
      </c>
      <c r="Q29" s="14">
        <v>2740</v>
      </c>
      <c r="R29" s="14">
        <v>1688862</v>
      </c>
      <c r="S29" s="14">
        <v>9550</v>
      </c>
      <c r="T29" s="14">
        <v>14120</v>
      </c>
      <c r="U29" s="14">
        <v>21697686</v>
      </c>
      <c r="V29" s="14"/>
      <c r="W29" s="14"/>
    </row>
    <row r="30" spans="1:23" x14ac:dyDescent="0.25">
      <c r="A30" s="42">
        <v>26</v>
      </c>
      <c r="B30" s="20">
        <v>28</v>
      </c>
      <c r="C30" s="43">
        <v>560032</v>
      </c>
      <c r="D30" s="44" t="s">
        <v>127</v>
      </c>
      <c r="E30" s="14"/>
      <c r="F30" s="14"/>
      <c r="G30" s="14"/>
      <c r="H30" s="14"/>
      <c r="I30" s="14">
        <v>18380</v>
      </c>
      <c r="J30" s="14">
        <v>14468625</v>
      </c>
      <c r="K30" s="14"/>
      <c r="L30" s="14"/>
      <c r="M30" s="14">
        <v>4983</v>
      </c>
      <c r="N30" s="14">
        <v>11184341</v>
      </c>
      <c r="O30" s="14">
        <v>1429</v>
      </c>
      <c r="P30" s="14">
        <v>1133080</v>
      </c>
      <c r="Q30" s="14">
        <v>1246</v>
      </c>
      <c r="R30" s="14">
        <v>768081</v>
      </c>
      <c r="S30" s="14"/>
      <c r="T30" s="14"/>
      <c r="U30" s="14"/>
      <c r="V30" s="14"/>
      <c r="W30" s="14"/>
    </row>
    <row r="31" spans="1:23" x14ac:dyDescent="0.25">
      <c r="A31" s="42">
        <v>27</v>
      </c>
      <c r="B31" s="20">
        <v>29</v>
      </c>
      <c r="C31" s="43">
        <v>560033</v>
      </c>
      <c r="D31" s="44" t="s">
        <v>128</v>
      </c>
      <c r="E31" s="14"/>
      <c r="F31" s="14"/>
      <c r="G31" s="14"/>
      <c r="H31" s="14"/>
      <c r="I31" s="14">
        <v>20866</v>
      </c>
      <c r="J31" s="14">
        <v>10988126</v>
      </c>
      <c r="K31" s="14"/>
      <c r="L31" s="14"/>
      <c r="M31" s="14">
        <v>10420</v>
      </c>
      <c r="N31" s="14">
        <v>23549453</v>
      </c>
      <c r="O31" s="14">
        <v>3138</v>
      </c>
      <c r="P31" s="14">
        <v>2570940</v>
      </c>
      <c r="Q31" s="14">
        <v>2605</v>
      </c>
      <c r="R31" s="14">
        <v>1605259</v>
      </c>
      <c r="S31" s="14"/>
      <c r="T31" s="14"/>
      <c r="U31" s="14"/>
      <c r="V31" s="14"/>
      <c r="W31" s="14"/>
    </row>
    <row r="32" spans="1:23" x14ac:dyDescent="0.25">
      <c r="A32" s="42">
        <v>28</v>
      </c>
      <c r="B32" s="20">
        <v>30</v>
      </c>
      <c r="C32" s="43">
        <v>560034</v>
      </c>
      <c r="D32" s="44" t="s">
        <v>129</v>
      </c>
      <c r="E32" s="14"/>
      <c r="F32" s="14"/>
      <c r="G32" s="14"/>
      <c r="H32" s="14"/>
      <c r="I32" s="14">
        <v>18382</v>
      </c>
      <c r="J32" s="14">
        <v>11722551</v>
      </c>
      <c r="K32" s="14"/>
      <c r="L32" s="14"/>
      <c r="M32" s="14">
        <v>8821</v>
      </c>
      <c r="N32" s="14">
        <v>19755376</v>
      </c>
      <c r="O32" s="14">
        <v>3056</v>
      </c>
      <c r="P32" s="14">
        <v>2501025</v>
      </c>
      <c r="Q32" s="14">
        <v>2205</v>
      </c>
      <c r="R32" s="14">
        <v>1358648</v>
      </c>
      <c r="S32" s="14"/>
      <c r="T32" s="14"/>
      <c r="U32" s="14"/>
      <c r="V32" s="14"/>
      <c r="W32" s="14"/>
    </row>
    <row r="33" spans="1:23" x14ac:dyDescent="0.25">
      <c r="A33" s="42">
        <v>29</v>
      </c>
      <c r="B33" s="20">
        <v>31</v>
      </c>
      <c r="C33" s="43">
        <v>560035</v>
      </c>
      <c r="D33" s="44" t="s">
        <v>130</v>
      </c>
      <c r="E33" s="14">
        <v>11</v>
      </c>
      <c r="F33" s="14">
        <v>12877</v>
      </c>
      <c r="G33" s="14">
        <v>1095</v>
      </c>
      <c r="H33" s="14">
        <v>469187</v>
      </c>
      <c r="I33" s="14">
        <v>17442</v>
      </c>
      <c r="J33" s="14">
        <v>10906926</v>
      </c>
      <c r="K33" s="14"/>
      <c r="L33" s="14"/>
      <c r="M33" s="14"/>
      <c r="N33" s="14"/>
      <c r="O33" s="14"/>
      <c r="P33" s="14"/>
      <c r="Q33" s="14"/>
      <c r="R33" s="14"/>
      <c r="S33" s="14">
        <v>31834</v>
      </c>
      <c r="T33" s="14">
        <v>50393</v>
      </c>
      <c r="U33" s="14">
        <v>75457379</v>
      </c>
      <c r="V33" s="14"/>
      <c r="W33" s="14"/>
    </row>
    <row r="34" spans="1:23" hidden="1" x14ac:dyDescent="0.25">
      <c r="A34" s="42">
        <v>30</v>
      </c>
      <c r="B34" s="20">
        <v>33</v>
      </c>
      <c r="C34" s="43">
        <v>560037</v>
      </c>
      <c r="D34" s="44" t="s">
        <v>132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5">
      <c r="A35" s="42">
        <v>31</v>
      </c>
      <c r="B35" s="20">
        <v>34</v>
      </c>
      <c r="C35" s="43">
        <v>560110</v>
      </c>
      <c r="D35" s="44" t="s">
        <v>133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>
        <v>64304</v>
      </c>
      <c r="W35" s="14">
        <v>170467589</v>
      </c>
    </row>
    <row r="36" spans="1:23" x14ac:dyDescent="0.25">
      <c r="A36" s="42">
        <v>32</v>
      </c>
      <c r="B36" s="20">
        <v>35</v>
      </c>
      <c r="C36" s="305">
        <v>560206</v>
      </c>
      <c r="D36" s="44" t="s">
        <v>134</v>
      </c>
      <c r="E36" s="14">
        <v>717</v>
      </c>
      <c r="F36" s="14">
        <v>46092287</v>
      </c>
      <c r="G36" s="14"/>
      <c r="H36" s="14"/>
      <c r="I36" s="14">
        <v>38227</v>
      </c>
      <c r="J36" s="14">
        <v>26336309</v>
      </c>
      <c r="K36" s="14">
        <v>7500</v>
      </c>
      <c r="L36" s="14">
        <v>6941010</v>
      </c>
      <c r="M36" s="14">
        <v>17784</v>
      </c>
      <c r="N36" s="14">
        <v>39673979</v>
      </c>
      <c r="O36" s="14">
        <v>4991</v>
      </c>
      <c r="P36" s="14">
        <v>3978622</v>
      </c>
      <c r="Q36" s="14">
        <v>4446</v>
      </c>
      <c r="R36" s="14">
        <v>2739820</v>
      </c>
      <c r="S36" s="14"/>
      <c r="T36" s="14"/>
      <c r="U36" s="14"/>
      <c r="V36" s="14">
        <v>26505</v>
      </c>
      <c r="W36" s="14">
        <v>70264189</v>
      </c>
    </row>
    <row r="37" spans="1:23" x14ac:dyDescent="0.25">
      <c r="A37" s="42">
        <v>33</v>
      </c>
      <c r="B37" s="20">
        <v>37</v>
      </c>
      <c r="C37" s="43">
        <v>560041</v>
      </c>
      <c r="D37" s="44" t="s">
        <v>135</v>
      </c>
      <c r="E37" s="14"/>
      <c r="F37" s="14"/>
      <c r="G37" s="14"/>
      <c r="H37" s="14"/>
      <c r="I37" s="14">
        <v>10336</v>
      </c>
      <c r="J37" s="14">
        <v>7209869</v>
      </c>
      <c r="K37" s="14"/>
      <c r="L37" s="14"/>
      <c r="M37" s="14"/>
      <c r="N37" s="14"/>
      <c r="O37" s="14"/>
      <c r="P37" s="14"/>
      <c r="Q37" s="14"/>
      <c r="R37" s="14"/>
      <c r="S37" s="14">
        <v>18144</v>
      </c>
      <c r="T37" s="14">
        <v>28101</v>
      </c>
      <c r="U37" s="14">
        <v>42660900</v>
      </c>
      <c r="V37" s="14"/>
      <c r="W37" s="14"/>
    </row>
    <row r="38" spans="1:23" hidden="1" x14ac:dyDescent="0.25">
      <c r="A38" s="42">
        <v>34</v>
      </c>
      <c r="B38" s="20">
        <v>38</v>
      </c>
      <c r="C38" s="43">
        <v>560042</v>
      </c>
      <c r="D38" s="44" t="s">
        <v>137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x14ac:dyDescent="0.25">
      <c r="A39" s="42">
        <v>35</v>
      </c>
      <c r="B39" s="20">
        <v>40</v>
      </c>
      <c r="C39" s="43">
        <v>560043</v>
      </c>
      <c r="D39" s="44" t="s">
        <v>138</v>
      </c>
      <c r="E39" s="14">
        <v>230</v>
      </c>
      <c r="F39" s="14">
        <v>17238222</v>
      </c>
      <c r="G39" s="14"/>
      <c r="H39" s="14"/>
      <c r="I39" s="14">
        <v>13435</v>
      </c>
      <c r="J39" s="14">
        <v>8724686</v>
      </c>
      <c r="K39" s="14"/>
      <c r="L39" s="14"/>
      <c r="M39" s="14">
        <v>5170</v>
      </c>
      <c r="N39" s="14">
        <v>11542142</v>
      </c>
      <c r="O39" s="14">
        <v>1263</v>
      </c>
      <c r="P39" s="14">
        <v>999311</v>
      </c>
      <c r="Q39" s="14">
        <v>1293</v>
      </c>
      <c r="R39" s="14">
        <v>797094</v>
      </c>
      <c r="S39" s="14">
        <v>4610</v>
      </c>
      <c r="T39" s="14">
        <v>6059</v>
      </c>
      <c r="U39" s="14">
        <v>9837739</v>
      </c>
      <c r="V39" s="14">
        <v>7325</v>
      </c>
      <c r="W39" s="14">
        <v>20115108</v>
      </c>
    </row>
    <row r="40" spans="1:23" x14ac:dyDescent="0.25">
      <c r="A40" s="42">
        <v>36</v>
      </c>
      <c r="B40" s="20">
        <v>43</v>
      </c>
      <c r="C40" s="43">
        <v>560045</v>
      </c>
      <c r="D40" s="44" t="s">
        <v>139</v>
      </c>
      <c r="E40" s="14">
        <v>1828</v>
      </c>
      <c r="F40" s="14">
        <v>28688559</v>
      </c>
      <c r="G40" s="14">
        <v>3000</v>
      </c>
      <c r="H40" s="14">
        <v>1176540</v>
      </c>
      <c r="I40" s="14">
        <v>14133</v>
      </c>
      <c r="J40" s="14">
        <v>9879369</v>
      </c>
      <c r="K40" s="14"/>
      <c r="L40" s="14"/>
      <c r="M40" s="14">
        <v>5013</v>
      </c>
      <c r="N40" s="14">
        <v>11100784</v>
      </c>
      <c r="O40" s="14">
        <v>1531</v>
      </c>
      <c r="P40" s="14">
        <v>1208407</v>
      </c>
      <c r="Q40" s="14">
        <v>1253</v>
      </c>
      <c r="R40" s="14">
        <v>771517</v>
      </c>
      <c r="S40" s="14">
        <v>5628</v>
      </c>
      <c r="T40" s="14">
        <v>8417</v>
      </c>
      <c r="U40" s="14">
        <v>12976351</v>
      </c>
      <c r="V40" s="14">
        <v>8011</v>
      </c>
      <c r="W40" s="14">
        <v>20763581</v>
      </c>
    </row>
    <row r="41" spans="1:23" x14ac:dyDescent="0.25">
      <c r="A41" s="42">
        <v>37</v>
      </c>
      <c r="B41" s="20">
        <v>45</v>
      </c>
      <c r="C41" s="43">
        <v>560047</v>
      </c>
      <c r="D41" s="44" t="s">
        <v>140</v>
      </c>
      <c r="E41" s="14"/>
      <c r="F41" s="14"/>
      <c r="G41" s="14"/>
      <c r="H41" s="14"/>
      <c r="I41" s="14">
        <v>19490</v>
      </c>
      <c r="J41" s="14">
        <v>13139602</v>
      </c>
      <c r="K41" s="14"/>
      <c r="L41" s="14"/>
      <c r="M41" s="14">
        <v>7075</v>
      </c>
      <c r="N41" s="14">
        <v>15717956</v>
      </c>
      <c r="O41" s="14">
        <v>1995</v>
      </c>
      <c r="P41" s="14">
        <v>1572406</v>
      </c>
      <c r="Q41" s="14">
        <v>1770</v>
      </c>
      <c r="R41" s="14">
        <v>1091042</v>
      </c>
      <c r="S41" s="14">
        <v>7599</v>
      </c>
      <c r="T41" s="14">
        <v>11511</v>
      </c>
      <c r="U41" s="14">
        <v>17693479</v>
      </c>
      <c r="V41" s="14">
        <v>11218</v>
      </c>
      <c r="W41" s="14">
        <v>29738574</v>
      </c>
    </row>
    <row r="42" spans="1:23" hidden="1" x14ac:dyDescent="0.25">
      <c r="A42" s="42">
        <v>38</v>
      </c>
      <c r="B42" s="20">
        <v>46</v>
      </c>
      <c r="C42" s="43">
        <v>560048</v>
      </c>
      <c r="D42" s="44" t="s">
        <v>142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23" x14ac:dyDescent="0.25">
      <c r="A43" s="42">
        <v>39</v>
      </c>
      <c r="B43" s="20">
        <v>47</v>
      </c>
      <c r="C43" s="305">
        <v>560214</v>
      </c>
      <c r="D43" s="46" t="s">
        <v>143</v>
      </c>
      <c r="E43" s="14">
        <v>2765</v>
      </c>
      <c r="F43" s="14">
        <v>64850614</v>
      </c>
      <c r="G43" s="14">
        <v>6039</v>
      </c>
      <c r="H43" s="14">
        <v>2365457</v>
      </c>
      <c r="I43" s="14">
        <v>58112</v>
      </c>
      <c r="J43" s="14">
        <v>40551003</v>
      </c>
      <c r="K43" s="14">
        <v>15000</v>
      </c>
      <c r="L43" s="14">
        <v>15940770</v>
      </c>
      <c r="M43" s="14">
        <v>19219</v>
      </c>
      <c r="N43" s="14">
        <v>42900079</v>
      </c>
      <c r="O43" s="14">
        <v>6307</v>
      </c>
      <c r="P43" s="14">
        <v>5099313</v>
      </c>
      <c r="Q43" s="14">
        <v>4799</v>
      </c>
      <c r="R43" s="14">
        <v>2958181</v>
      </c>
      <c r="S43" s="14">
        <v>25022</v>
      </c>
      <c r="T43" s="14">
        <v>35327</v>
      </c>
      <c r="U43" s="14">
        <v>56071717</v>
      </c>
      <c r="V43" s="14">
        <v>34593</v>
      </c>
      <c r="W43" s="14">
        <v>89655205</v>
      </c>
    </row>
    <row r="44" spans="1:23" x14ac:dyDescent="0.25">
      <c r="A44" s="42">
        <v>40</v>
      </c>
      <c r="B44" s="20">
        <v>50</v>
      </c>
      <c r="C44" s="43">
        <v>560052</v>
      </c>
      <c r="D44" s="44" t="s">
        <v>144</v>
      </c>
      <c r="E44" s="14"/>
      <c r="F44" s="14"/>
      <c r="G44" s="14"/>
      <c r="H44" s="14"/>
      <c r="I44" s="14">
        <v>11893</v>
      </c>
      <c r="J44" s="14">
        <v>8373226</v>
      </c>
      <c r="K44" s="14"/>
      <c r="L44" s="14"/>
      <c r="M44" s="14">
        <v>4306</v>
      </c>
      <c r="N44" s="14">
        <v>9660980</v>
      </c>
      <c r="O44" s="14">
        <v>959</v>
      </c>
      <c r="P44" s="14">
        <v>750212</v>
      </c>
      <c r="Q44" s="14">
        <v>1077</v>
      </c>
      <c r="R44" s="14">
        <v>663863</v>
      </c>
      <c r="S44" s="14">
        <v>4776</v>
      </c>
      <c r="T44" s="14">
        <v>6320</v>
      </c>
      <c r="U44" s="14">
        <v>10443848</v>
      </c>
      <c r="V44" s="14">
        <v>7899</v>
      </c>
      <c r="W44" s="14">
        <v>21692183</v>
      </c>
    </row>
    <row r="45" spans="1:23" x14ac:dyDescent="0.25">
      <c r="A45" s="42">
        <v>41</v>
      </c>
      <c r="B45" s="20">
        <v>51</v>
      </c>
      <c r="C45" s="43">
        <v>560053</v>
      </c>
      <c r="D45" s="44" t="s">
        <v>145</v>
      </c>
      <c r="E45" s="14"/>
      <c r="F45" s="14"/>
      <c r="G45" s="14"/>
      <c r="H45" s="14"/>
      <c r="I45" s="14">
        <v>9939</v>
      </c>
      <c r="J45" s="14">
        <v>7040120</v>
      </c>
      <c r="K45" s="14"/>
      <c r="L45" s="14"/>
      <c r="M45" s="14">
        <v>3754</v>
      </c>
      <c r="N45" s="14">
        <v>8335251</v>
      </c>
      <c r="O45" s="14">
        <v>966</v>
      </c>
      <c r="P45" s="14">
        <v>750026</v>
      </c>
      <c r="Q45" s="14">
        <v>939</v>
      </c>
      <c r="R45" s="14">
        <v>578733</v>
      </c>
      <c r="S45" s="14">
        <v>3501</v>
      </c>
      <c r="T45" s="14">
        <v>4403</v>
      </c>
      <c r="U45" s="14">
        <v>7615472</v>
      </c>
      <c r="V45" s="14">
        <v>6290</v>
      </c>
      <c r="W45" s="14">
        <v>16301280</v>
      </c>
    </row>
    <row r="46" spans="1:23" x14ac:dyDescent="0.25">
      <c r="A46" s="42">
        <v>42</v>
      </c>
      <c r="B46" s="20">
        <v>52</v>
      </c>
      <c r="C46" s="43">
        <v>560054</v>
      </c>
      <c r="D46" s="44" t="s">
        <v>146</v>
      </c>
      <c r="E46" s="14"/>
      <c r="F46" s="14"/>
      <c r="G46" s="14"/>
      <c r="H46" s="14"/>
      <c r="I46" s="14">
        <v>10931</v>
      </c>
      <c r="J46" s="14">
        <v>7331072</v>
      </c>
      <c r="K46" s="14"/>
      <c r="L46" s="14"/>
      <c r="M46" s="14">
        <v>3834</v>
      </c>
      <c r="N46" s="14">
        <v>8533753</v>
      </c>
      <c r="O46" s="14">
        <v>982</v>
      </c>
      <c r="P46" s="14">
        <v>763685</v>
      </c>
      <c r="Q46" s="14">
        <v>958</v>
      </c>
      <c r="R46" s="14">
        <v>590186</v>
      </c>
      <c r="S46" s="14">
        <v>5061</v>
      </c>
      <c r="T46" s="14">
        <v>7006</v>
      </c>
      <c r="U46" s="14">
        <v>11278307</v>
      </c>
      <c r="V46" s="14">
        <v>6669</v>
      </c>
      <c r="W46" s="14">
        <v>16943631</v>
      </c>
    </row>
    <row r="47" spans="1:23" x14ac:dyDescent="0.25">
      <c r="A47" s="42">
        <v>43</v>
      </c>
      <c r="B47" s="20">
        <v>53</v>
      </c>
      <c r="C47" s="43">
        <v>560055</v>
      </c>
      <c r="D47" s="44" t="s">
        <v>147</v>
      </c>
      <c r="E47" s="14"/>
      <c r="F47" s="14"/>
      <c r="G47" s="14"/>
      <c r="H47" s="14"/>
      <c r="I47" s="14">
        <v>6946</v>
      </c>
      <c r="J47" s="14">
        <v>4835411</v>
      </c>
      <c r="K47" s="14"/>
      <c r="L47" s="14"/>
      <c r="M47" s="14">
        <v>2698</v>
      </c>
      <c r="N47" s="14">
        <v>5968128</v>
      </c>
      <c r="O47" s="14">
        <v>611</v>
      </c>
      <c r="P47" s="14">
        <v>462522</v>
      </c>
      <c r="Q47" s="14">
        <v>675</v>
      </c>
      <c r="R47" s="14">
        <v>416489</v>
      </c>
      <c r="S47" s="14">
        <v>2409</v>
      </c>
      <c r="T47" s="14">
        <v>3709</v>
      </c>
      <c r="U47" s="14">
        <v>5638146</v>
      </c>
      <c r="V47" s="14">
        <v>3920</v>
      </c>
      <c r="W47" s="14">
        <v>10528989</v>
      </c>
    </row>
    <row r="48" spans="1:23" x14ac:dyDescent="0.25">
      <c r="A48" s="42">
        <v>44</v>
      </c>
      <c r="B48" s="20">
        <v>54</v>
      </c>
      <c r="C48" s="43">
        <v>560056</v>
      </c>
      <c r="D48" s="44" t="s">
        <v>148</v>
      </c>
      <c r="E48" s="14"/>
      <c r="F48" s="14"/>
      <c r="G48" s="14"/>
      <c r="H48" s="14"/>
      <c r="I48" s="14">
        <v>9562</v>
      </c>
      <c r="J48" s="14">
        <v>6576521</v>
      </c>
      <c r="K48" s="14"/>
      <c r="L48" s="14"/>
      <c r="M48" s="14">
        <v>3776</v>
      </c>
      <c r="N48" s="14">
        <v>8316008</v>
      </c>
      <c r="O48" s="14">
        <v>866</v>
      </c>
      <c r="P48" s="14">
        <v>652130</v>
      </c>
      <c r="Q48" s="14">
        <v>944</v>
      </c>
      <c r="R48" s="14">
        <v>582169</v>
      </c>
      <c r="S48" s="14">
        <v>3038</v>
      </c>
      <c r="T48" s="14">
        <v>4084</v>
      </c>
      <c r="U48" s="14">
        <v>6576505</v>
      </c>
      <c r="V48" s="14">
        <v>5337</v>
      </c>
      <c r="W48" s="14">
        <v>14892054</v>
      </c>
    </row>
    <row r="49" spans="1:23" x14ac:dyDescent="0.25">
      <c r="A49" s="42">
        <v>45</v>
      </c>
      <c r="B49" s="20">
        <v>55</v>
      </c>
      <c r="C49" s="43">
        <v>560057</v>
      </c>
      <c r="D49" s="44" t="s">
        <v>149</v>
      </c>
      <c r="E49" s="14"/>
      <c r="F49" s="14"/>
      <c r="G49" s="14"/>
      <c r="H49" s="14"/>
      <c r="I49" s="14">
        <v>7916</v>
      </c>
      <c r="J49" s="14">
        <v>4459468</v>
      </c>
      <c r="K49" s="14"/>
      <c r="L49" s="14"/>
      <c r="M49" s="14">
        <v>3011</v>
      </c>
      <c r="N49" s="14">
        <v>6659470</v>
      </c>
      <c r="O49" s="14">
        <v>732</v>
      </c>
      <c r="P49" s="14">
        <v>560318</v>
      </c>
      <c r="Q49" s="14">
        <v>753</v>
      </c>
      <c r="R49" s="14">
        <v>464208</v>
      </c>
      <c r="S49" s="14">
        <v>2833</v>
      </c>
      <c r="T49" s="14">
        <v>3936</v>
      </c>
      <c r="U49" s="14">
        <v>6258078</v>
      </c>
      <c r="V49" s="14">
        <v>4292</v>
      </c>
      <c r="W49" s="14">
        <v>11378433</v>
      </c>
    </row>
    <row r="50" spans="1:23" x14ac:dyDescent="0.25">
      <c r="A50" s="42">
        <v>46</v>
      </c>
      <c r="B50" s="20">
        <v>56</v>
      </c>
      <c r="C50" s="43">
        <v>560058</v>
      </c>
      <c r="D50" s="44" t="s">
        <v>150</v>
      </c>
      <c r="E50" s="14"/>
      <c r="F50" s="14"/>
      <c r="G50" s="14"/>
      <c r="H50" s="14"/>
      <c r="I50" s="14">
        <v>23544</v>
      </c>
      <c r="J50" s="14">
        <v>16466879</v>
      </c>
      <c r="K50" s="14"/>
      <c r="L50" s="14"/>
      <c r="M50" s="14">
        <v>8495</v>
      </c>
      <c r="N50" s="14">
        <v>18864476</v>
      </c>
      <c r="O50" s="14">
        <v>2432</v>
      </c>
      <c r="P50" s="14">
        <v>1921896</v>
      </c>
      <c r="Q50" s="14">
        <v>2124</v>
      </c>
      <c r="R50" s="14">
        <v>1309403</v>
      </c>
      <c r="S50" s="14">
        <v>9257</v>
      </c>
      <c r="T50" s="14">
        <v>13821</v>
      </c>
      <c r="U50" s="14">
        <v>21305645</v>
      </c>
      <c r="V50" s="14">
        <v>12925</v>
      </c>
      <c r="W50" s="14">
        <v>34262293</v>
      </c>
    </row>
    <row r="51" spans="1:23" x14ac:dyDescent="0.25">
      <c r="A51" s="42">
        <v>47</v>
      </c>
      <c r="B51" s="20">
        <v>57</v>
      </c>
      <c r="C51" s="43">
        <v>560059</v>
      </c>
      <c r="D51" s="44" t="s">
        <v>151</v>
      </c>
      <c r="E51" s="14"/>
      <c r="F51" s="14"/>
      <c r="G51" s="14"/>
      <c r="H51" s="14"/>
      <c r="I51" s="14">
        <v>6925</v>
      </c>
      <c r="J51" s="14">
        <v>3570989</v>
      </c>
      <c r="K51" s="14"/>
      <c r="L51" s="14"/>
      <c r="M51" s="14">
        <v>2662</v>
      </c>
      <c r="N51" s="14">
        <v>5890070</v>
      </c>
      <c r="O51" s="14">
        <v>650</v>
      </c>
      <c r="P51" s="14">
        <v>500738</v>
      </c>
      <c r="Q51" s="14">
        <v>666</v>
      </c>
      <c r="R51" s="14">
        <v>410763</v>
      </c>
      <c r="S51" s="14">
        <v>2366</v>
      </c>
      <c r="T51" s="14">
        <v>3366</v>
      </c>
      <c r="U51" s="14">
        <v>5241245</v>
      </c>
      <c r="V51" s="14">
        <v>3734</v>
      </c>
      <c r="W51" s="14">
        <v>10031743</v>
      </c>
    </row>
    <row r="52" spans="1:23" x14ac:dyDescent="0.25">
      <c r="A52" s="42">
        <v>48</v>
      </c>
      <c r="B52" s="20">
        <v>58</v>
      </c>
      <c r="C52" s="43">
        <v>560060</v>
      </c>
      <c r="D52" s="44" t="s">
        <v>152</v>
      </c>
      <c r="E52" s="14"/>
      <c r="F52" s="14"/>
      <c r="G52" s="14"/>
      <c r="H52" s="14"/>
      <c r="I52" s="14">
        <v>7443</v>
      </c>
      <c r="J52" s="14">
        <v>5147457</v>
      </c>
      <c r="K52" s="14"/>
      <c r="L52" s="14"/>
      <c r="M52" s="14">
        <v>2721</v>
      </c>
      <c r="N52" s="14">
        <v>5988761</v>
      </c>
      <c r="O52" s="14">
        <v>796</v>
      </c>
      <c r="P52" s="14">
        <v>612005</v>
      </c>
      <c r="Q52" s="14">
        <v>680</v>
      </c>
      <c r="R52" s="14">
        <v>418780</v>
      </c>
      <c r="S52" s="14">
        <v>2654</v>
      </c>
      <c r="T52" s="14">
        <v>2879</v>
      </c>
      <c r="U52" s="14">
        <v>5087441</v>
      </c>
      <c r="V52" s="14">
        <v>4166</v>
      </c>
      <c r="W52" s="14">
        <v>10582838</v>
      </c>
    </row>
    <row r="53" spans="1:23" x14ac:dyDescent="0.25">
      <c r="A53" s="42">
        <v>49</v>
      </c>
      <c r="B53" s="20">
        <v>59</v>
      </c>
      <c r="C53" s="43">
        <v>560061</v>
      </c>
      <c r="D53" s="44" t="s">
        <v>153</v>
      </c>
      <c r="E53" s="14"/>
      <c r="F53" s="14"/>
      <c r="G53" s="14"/>
      <c r="H53" s="14"/>
      <c r="I53" s="14">
        <v>12642</v>
      </c>
      <c r="J53" s="14">
        <v>8638451</v>
      </c>
      <c r="K53" s="14"/>
      <c r="L53" s="14"/>
      <c r="M53" s="14">
        <v>4619</v>
      </c>
      <c r="N53" s="14">
        <v>10131659</v>
      </c>
      <c r="O53" s="14">
        <v>1233</v>
      </c>
      <c r="P53" s="14">
        <v>969582</v>
      </c>
      <c r="Q53" s="14">
        <v>1155</v>
      </c>
      <c r="R53" s="14">
        <v>711964</v>
      </c>
      <c r="S53" s="14">
        <v>4998</v>
      </c>
      <c r="T53" s="14">
        <v>7512</v>
      </c>
      <c r="U53" s="14">
        <v>11561994</v>
      </c>
      <c r="V53" s="14">
        <v>7053</v>
      </c>
      <c r="W53" s="14">
        <v>18697541</v>
      </c>
    </row>
    <row r="54" spans="1:23" x14ac:dyDescent="0.25">
      <c r="A54" s="42">
        <v>50</v>
      </c>
      <c r="B54" s="20">
        <v>60</v>
      </c>
      <c r="C54" s="43">
        <v>560062</v>
      </c>
      <c r="D54" s="44" t="s">
        <v>154</v>
      </c>
      <c r="E54" s="14"/>
      <c r="F54" s="14"/>
      <c r="G54" s="14"/>
      <c r="H54" s="14"/>
      <c r="I54" s="14">
        <v>8278</v>
      </c>
      <c r="J54" s="14">
        <v>5475771</v>
      </c>
      <c r="K54" s="14"/>
      <c r="L54" s="14"/>
      <c r="M54" s="14">
        <v>3114</v>
      </c>
      <c r="N54" s="14">
        <v>6889759</v>
      </c>
      <c r="O54" s="14">
        <v>796</v>
      </c>
      <c r="P54" s="14">
        <v>607533</v>
      </c>
      <c r="Q54" s="14">
        <v>778</v>
      </c>
      <c r="R54" s="14">
        <v>479478</v>
      </c>
      <c r="S54" s="14">
        <v>3016</v>
      </c>
      <c r="T54" s="14">
        <v>4367</v>
      </c>
      <c r="U54" s="14">
        <v>6904773</v>
      </c>
      <c r="V54" s="14">
        <v>4533</v>
      </c>
      <c r="W54" s="14">
        <v>12018667</v>
      </c>
    </row>
    <row r="55" spans="1:23" x14ac:dyDescent="0.25">
      <c r="A55" s="42">
        <v>51</v>
      </c>
      <c r="B55" s="20">
        <v>61</v>
      </c>
      <c r="C55" s="43">
        <v>560063</v>
      </c>
      <c r="D55" s="44" t="s">
        <v>155</v>
      </c>
      <c r="E55" s="14"/>
      <c r="F55" s="14"/>
      <c r="G55" s="14"/>
      <c r="H55" s="14"/>
      <c r="I55" s="14">
        <v>9059</v>
      </c>
      <c r="J55" s="14">
        <v>5664430</v>
      </c>
      <c r="K55" s="14"/>
      <c r="L55" s="14"/>
      <c r="M55" s="14">
        <v>3421</v>
      </c>
      <c r="N55" s="14">
        <v>7563534</v>
      </c>
      <c r="O55" s="14">
        <v>806</v>
      </c>
      <c r="P55" s="14">
        <v>618819</v>
      </c>
      <c r="Q55" s="14">
        <v>856</v>
      </c>
      <c r="R55" s="14">
        <v>527579</v>
      </c>
      <c r="S55" s="14">
        <v>3414</v>
      </c>
      <c r="T55" s="14">
        <v>3570</v>
      </c>
      <c r="U55" s="14">
        <v>6422216</v>
      </c>
      <c r="V55" s="14">
        <v>5476</v>
      </c>
      <c r="W55" s="14">
        <v>14514978</v>
      </c>
    </row>
    <row r="56" spans="1:23" x14ac:dyDescent="0.25">
      <c r="A56" s="42">
        <v>52</v>
      </c>
      <c r="B56" s="20">
        <v>62</v>
      </c>
      <c r="C56" s="43">
        <v>560064</v>
      </c>
      <c r="D56" s="44" t="s">
        <v>156</v>
      </c>
      <c r="E56" s="14"/>
      <c r="F56" s="14"/>
      <c r="G56" s="14"/>
      <c r="H56" s="14"/>
      <c r="I56" s="14">
        <v>20319</v>
      </c>
      <c r="J56" s="14">
        <v>9573770</v>
      </c>
      <c r="K56" s="14"/>
      <c r="L56" s="14"/>
      <c r="M56" s="14">
        <v>7559</v>
      </c>
      <c r="N56" s="14">
        <v>16838179</v>
      </c>
      <c r="O56" s="14">
        <v>1909</v>
      </c>
      <c r="P56" s="14">
        <v>1490019</v>
      </c>
      <c r="Q56" s="14">
        <v>1891</v>
      </c>
      <c r="R56" s="14">
        <v>1165865</v>
      </c>
      <c r="S56" s="14">
        <v>7809</v>
      </c>
      <c r="T56" s="14">
        <v>11515</v>
      </c>
      <c r="U56" s="14">
        <v>17903335</v>
      </c>
      <c r="V56" s="14"/>
      <c r="W56" s="14"/>
    </row>
    <row r="57" spans="1:23" x14ac:dyDescent="0.25">
      <c r="A57" s="42">
        <v>53</v>
      </c>
      <c r="B57" s="20">
        <v>63</v>
      </c>
      <c r="C57" s="43">
        <v>560124</v>
      </c>
      <c r="D57" s="44" t="s">
        <v>157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>
        <v>11005</v>
      </c>
      <c r="W57" s="14">
        <v>29564476</v>
      </c>
    </row>
    <row r="58" spans="1:23" x14ac:dyDescent="0.25">
      <c r="A58" s="42">
        <v>54</v>
      </c>
      <c r="B58" s="20">
        <v>64</v>
      </c>
      <c r="C58" s="43">
        <v>560065</v>
      </c>
      <c r="D58" s="44" t="s">
        <v>158</v>
      </c>
      <c r="E58" s="14"/>
      <c r="F58" s="14"/>
      <c r="G58" s="14"/>
      <c r="H58" s="14"/>
      <c r="I58" s="14">
        <v>8309</v>
      </c>
      <c r="J58" s="14">
        <v>5795937</v>
      </c>
      <c r="K58" s="14"/>
      <c r="L58" s="14"/>
      <c r="M58" s="14">
        <v>3249</v>
      </c>
      <c r="N58" s="14">
        <v>7181118</v>
      </c>
      <c r="O58" s="14">
        <v>751</v>
      </c>
      <c r="P58" s="14">
        <v>573615</v>
      </c>
      <c r="Q58" s="14">
        <v>813</v>
      </c>
      <c r="R58" s="14">
        <v>501238</v>
      </c>
      <c r="S58" s="14">
        <v>2787</v>
      </c>
      <c r="T58" s="14">
        <v>4119</v>
      </c>
      <c r="U58" s="14">
        <v>6339170</v>
      </c>
      <c r="V58" s="14">
        <v>4575</v>
      </c>
      <c r="W58" s="14">
        <v>12565229</v>
      </c>
    </row>
    <row r="59" spans="1:23" x14ac:dyDescent="0.25">
      <c r="A59" s="42">
        <v>55</v>
      </c>
      <c r="B59" s="20">
        <v>65</v>
      </c>
      <c r="C59" s="43">
        <v>560066</v>
      </c>
      <c r="D59" s="44" t="s">
        <v>159</v>
      </c>
      <c r="E59" s="14"/>
      <c r="F59" s="14"/>
      <c r="G59" s="14"/>
      <c r="H59" s="14"/>
      <c r="I59" s="14">
        <v>5691</v>
      </c>
      <c r="J59" s="14">
        <v>3904936</v>
      </c>
      <c r="K59" s="14"/>
      <c r="L59" s="14"/>
      <c r="M59" s="14">
        <v>2231</v>
      </c>
      <c r="N59" s="14">
        <v>4958961</v>
      </c>
      <c r="O59" s="14">
        <v>489</v>
      </c>
      <c r="P59" s="14">
        <v>377500</v>
      </c>
      <c r="Q59" s="14">
        <v>558</v>
      </c>
      <c r="R59" s="14">
        <v>343575</v>
      </c>
      <c r="S59" s="14">
        <v>1952</v>
      </c>
      <c r="T59" s="14">
        <v>2724</v>
      </c>
      <c r="U59" s="14">
        <v>4382621</v>
      </c>
      <c r="V59" s="14">
        <v>3158</v>
      </c>
      <c r="W59" s="14">
        <v>8671580</v>
      </c>
    </row>
    <row r="60" spans="1:23" x14ac:dyDescent="0.25">
      <c r="A60" s="42">
        <v>56</v>
      </c>
      <c r="B60" s="20">
        <v>66</v>
      </c>
      <c r="C60" s="43">
        <v>560067</v>
      </c>
      <c r="D60" s="44" t="s">
        <v>160</v>
      </c>
      <c r="E60" s="14"/>
      <c r="F60" s="14"/>
      <c r="G60" s="14"/>
      <c r="H60" s="14"/>
      <c r="I60" s="14">
        <v>14881</v>
      </c>
      <c r="J60" s="14">
        <v>10450376</v>
      </c>
      <c r="K60" s="14"/>
      <c r="L60" s="14"/>
      <c r="M60" s="14">
        <v>5332</v>
      </c>
      <c r="N60" s="14">
        <v>11806356</v>
      </c>
      <c r="O60" s="14">
        <v>1487</v>
      </c>
      <c r="P60" s="14">
        <v>1161394</v>
      </c>
      <c r="Q60" s="14">
        <v>1333</v>
      </c>
      <c r="R60" s="14">
        <v>821526</v>
      </c>
      <c r="S60" s="14">
        <v>6104</v>
      </c>
      <c r="T60" s="14">
        <v>8995</v>
      </c>
      <c r="U60" s="14">
        <v>14052341</v>
      </c>
      <c r="V60" s="14">
        <v>8356</v>
      </c>
      <c r="W60" s="14">
        <v>21656922</v>
      </c>
    </row>
    <row r="61" spans="1:23" x14ac:dyDescent="0.25">
      <c r="A61" s="42">
        <v>57</v>
      </c>
      <c r="B61" s="20">
        <v>67</v>
      </c>
      <c r="C61" s="43">
        <v>560068</v>
      </c>
      <c r="D61" s="44" t="s">
        <v>161</v>
      </c>
      <c r="E61" s="14"/>
      <c r="F61" s="14"/>
      <c r="G61" s="14"/>
      <c r="H61" s="14"/>
      <c r="I61" s="14">
        <v>17054</v>
      </c>
      <c r="J61" s="14">
        <v>11952337</v>
      </c>
      <c r="K61" s="14"/>
      <c r="L61" s="14"/>
      <c r="M61" s="14">
        <v>6304</v>
      </c>
      <c r="N61" s="14">
        <v>13948177</v>
      </c>
      <c r="O61" s="14">
        <v>1574</v>
      </c>
      <c r="P61" s="14">
        <v>1229475</v>
      </c>
      <c r="Q61" s="14">
        <v>1576</v>
      </c>
      <c r="R61" s="14">
        <v>970790</v>
      </c>
      <c r="S61" s="14">
        <v>6804</v>
      </c>
      <c r="T61" s="14">
        <v>10150</v>
      </c>
      <c r="U61" s="14">
        <v>15708729</v>
      </c>
      <c r="V61" s="14">
        <v>9315</v>
      </c>
      <c r="W61" s="14">
        <v>25023769</v>
      </c>
    </row>
    <row r="62" spans="1:23" x14ac:dyDescent="0.25">
      <c r="A62" s="42">
        <v>58</v>
      </c>
      <c r="B62" s="20">
        <v>68</v>
      </c>
      <c r="C62" s="43">
        <v>560069</v>
      </c>
      <c r="D62" s="44" t="s">
        <v>162</v>
      </c>
      <c r="E62" s="14"/>
      <c r="F62" s="14"/>
      <c r="G62" s="14"/>
      <c r="H62" s="14"/>
      <c r="I62" s="14">
        <v>10382</v>
      </c>
      <c r="J62" s="14">
        <v>7176387</v>
      </c>
      <c r="K62" s="14"/>
      <c r="L62" s="14"/>
      <c r="M62" s="14">
        <v>3817</v>
      </c>
      <c r="N62" s="14">
        <v>8404802</v>
      </c>
      <c r="O62" s="14">
        <v>1011</v>
      </c>
      <c r="P62" s="14">
        <v>785363</v>
      </c>
      <c r="Q62" s="14">
        <v>955</v>
      </c>
      <c r="R62" s="14">
        <v>588659</v>
      </c>
      <c r="S62" s="14">
        <v>4016</v>
      </c>
      <c r="T62" s="14">
        <v>5938</v>
      </c>
      <c r="U62" s="14">
        <v>9221707</v>
      </c>
      <c r="V62" s="14">
        <v>5719</v>
      </c>
      <c r="W62" s="14">
        <v>15161976</v>
      </c>
    </row>
    <row r="63" spans="1:23" x14ac:dyDescent="0.25">
      <c r="A63" s="42">
        <v>59</v>
      </c>
      <c r="B63" s="20">
        <v>69</v>
      </c>
      <c r="C63" s="43">
        <v>560070</v>
      </c>
      <c r="D63" s="44" t="s">
        <v>163</v>
      </c>
      <c r="E63" s="14">
        <v>2000</v>
      </c>
      <c r="F63" s="14">
        <v>2823700</v>
      </c>
      <c r="G63" s="14">
        <v>3000</v>
      </c>
      <c r="H63" s="14">
        <v>1176540</v>
      </c>
      <c r="I63" s="14">
        <v>44099</v>
      </c>
      <c r="J63" s="14">
        <v>29973804</v>
      </c>
      <c r="K63" s="14"/>
      <c r="L63" s="14"/>
      <c r="M63" s="14">
        <v>14933</v>
      </c>
      <c r="N63" s="14">
        <v>32807516</v>
      </c>
      <c r="O63" s="14">
        <v>4932</v>
      </c>
      <c r="P63" s="14">
        <v>3915426</v>
      </c>
      <c r="Q63" s="14">
        <v>3733</v>
      </c>
      <c r="R63" s="14">
        <v>2300807</v>
      </c>
      <c r="S63" s="14">
        <v>19489</v>
      </c>
      <c r="T63" s="14">
        <v>31933</v>
      </c>
      <c r="U63" s="14">
        <v>47034130</v>
      </c>
      <c r="V63" s="14">
        <v>24489</v>
      </c>
      <c r="W63" s="14">
        <v>62213781</v>
      </c>
    </row>
    <row r="64" spans="1:23" x14ac:dyDescent="0.25">
      <c r="A64" s="42">
        <v>60</v>
      </c>
      <c r="B64" s="20">
        <v>70</v>
      </c>
      <c r="C64" s="43">
        <v>560071</v>
      </c>
      <c r="D64" s="44" t="s">
        <v>164</v>
      </c>
      <c r="E64" s="14"/>
      <c r="F64" s="14"/>
      <c r="G64" s="14"/>
      <c r="H64" s="14"/>
      <c r="I64" s="14">
        <v>12552</v>
      </c>
      <c r="J64" s="14">
        <v>8947886</v>
      </c>
      <c r="K64" s="14"/>
      <c r="L64" s="14"/>
      <c r="M64" s="14">
        <v>4379</v>
      </c>
      <c r="N64" s="14">
        <v>9654513</v>
      </c>
      <c r="O64" s="14">
        <v>1276</v>
      </c>
      <c r="P64" s="14">
        <v>989965</v>
      </c>
      <c r="Q64" s="14">
        <v>1095</v>
      </c>
      <c r="R64" s="14">
        <v>674552</v>
      </c>
      <c r="S64" s="14">
        <v>5464</v>
      </c>
      <c r="T64" s="14">
        <v>7962</v>
      </c>
      <c r="U64" s="14">
        <v>12489218</v>
      </c>
      <c r="V64" s="14">
        <v>7024</v>
      </c>
      <c r="W64" s="14">
        <v>17844497</v>
      </c>
    </row>
    <row r="65" spans="1:23" x14ac:dyDescent="0.25">
      <c r="A65" s="42">
        <v>61</v>
      </c>
      <c r="B65" s="20">
        <v>71</v>
      </c>
      <c r="C65" s="43">
        <v>560072</v>
      </c>
      <c r="D65" s="44" t="s">
        <v>165</v>
      </c>
      <c r="E65" s="14"/>
      <c r="F65" s="14"/>
      <c r="G65" s="14"/>
      <c r="H65" s="14"/>
      <c r="I65" s="14">
        <v>12677</v>
      </c>
      <c r="J65" s="14">
        <v>8276026</v>
      </c>
      <c r="K65" s="14"/>
      <c r="L65" s="14"/>
      <c r="M65" s="14">
        <v>4804</v>
      </c>
      <c r="N65" s="14">
        <v>10570987</v>
      </c>
      <c r="O65" s="14">
        <v>1181</v>
      </c>
      <c r="P65" s="14">
        <v>910738</v>
      </c>
      <c r="Q65" s="14">
        <v>1201</v>
      </c>
      <c r="R65" s="14">
        <v>740213</v>
      </c>
      <c r="S65" s="14">
        <v>4625</v>
      </c>
      <c r="T65" s="14">
        <v>6630</v>
      </c>
      <c r="U65" s="14">
        <v>10295563</v>
      </c>
      <c r="V65" s="14">
        <v>6772</v>
      </c>
      <c r="W65" s="14">
        <v>18192528</v>
      </c>
    </row>
    <row r="66" spans="1:23" x14ac:dyDescent="0.25">
      <c r="A66" s="42">
        <v>62</v>
      </c>
      <c r="B66" s="20">
        <v>72</v>
      </c>
      <c r="C66" s="43">
        <v>560073</v>
      </c>
      <c r="D66" s="44" t="s">
        <v>166</v>
      </c>
      <c r="E66" s="14"/>
      <c r="F66" s="14"/>
      <c r="G66" s="14"/>
      <c r="H66" s="14"/>
      <c r="I66" s="14">
        <v>6795</v>
      </c>
      <c r="J66" s="14">
        <v>3512401</v>
      </c>
      <c r="K66" s="14"/>
      <c r="L66" s="14"/>
      <c r="M66" s="14">
        <v>2778</v>
      </c>
      <c r="N66" s="14">
        <v>6174493</v>
      </c>
      <c r="O66" s="14">
        <v>582</v>
      </c>
      <c r="P66" s="14">
        <v>447217</v>
      </c>
      <c r="Q66" s="14">
        <v>694</v>
      </c>
      <c r="R66" s="14">
        <v>427560</v>
      </c>
      <c r="S66" s="14">
        <v>1969</v>
      </c>
      <c r="T66" s="14">
        <v>2790</v>
      </c>
      <c r="U66" s="14">
        <v>4400872</v>
      </c>
      <c r="V66" s="14">
        <v>3626</v>
      </c>
      <c r="W66" s="14">
        <v>10119194</v>
      </c>
    </row>
    <row r="67" spans="1:23" x14ac:dyDescent="0.25">
      <c r="A67" s="42">
        <v>63</v>
      </c>
      <c r="B67" s="20">
        <v>73</v>
      </c>
      <c r="C67" s="43">
        <v>560074</v>
      </c>
      <c r="D67" s="44" t="s">
        <v>167</v>
      </c>
      <c r="E67" s="14"/>
      <c r="F67" s="14"/>
      <c r="G67" s="14"/>
      <c r="H67" s="14"/>
      <c r="I67" s="14">
        <v>12500</v>
      </c>
      <c r="J67" s="14">
        <v>8699709</v>
      </c>
      <c r="K67" s="14"/>
      <c r="L67" s="14"/>
      <c r="M67" s="14">
        <v>4475</v>
      </c>
      <c r="N67" s="14">
        <v>9967541</v>
      </c>
      <c r="O67" s="14">
        <v>1158</v>
      </c>
      <c r="P67" s="14">
        <v>912274</v>
      </c>
      <c r="Q67" s="14">
        <v>1118</v>
      </c>
      <c r="R67" s="14">
        <v>688677</v>
      </c>
      <c r="S67" s="14">
        <v>5421</v>
      </c>
      <c r="T67" s="14">
        <v>7678</v>
      </c>
      <c r="U67" s="14">
        <v>11924566</v>
      </c>
      <c r="V67" s="14">
        <v>7141</v>
      </c>
      <c r="W67" s="14">
        <v>18931241</v>
      </c>
    </row>
    <row r="68" spans="1:23" x14ac:dyDescent="0.25">
      <c r="A68" s="42">
        <v>64</v>
      </c>
      <c r="B68" s="20">
        <v>74</v>
      </c>
      <c r="C68" s="43">
        <v>560075</v>
      </c>
      <c r="D68" s="44" t="s">
        <v>168</v>
      </c>
      <c r="E68" s="14"/>
      <c r="F68" s="14"/>
      <c r="G68" s="14"/>
      <c r="H68" s="14"/>
      <c r="I68" s="14">
        <v>20036</v>
      </c>
      <c r="J68" s="14">
        <v>12236415</v>
      </c>
      <c r="K68" s="14"/>
      <c r="L68" s="14"/>
      <c r="M68" s="14">
        <v>7263</v>
      </c>
      <c r="N68" s="14">
        <v>16015635</v>
      </c>
      <c r="O68" s="14">
        <v>1916</v>
      </c>
      <c r="P68" s="14">
        <v>1502755</v>
      </c>
      <c r="Q68" s="14">
        <v>1816</v>
      </c>
      <c r="R68" s="14">
        <v>1119291</v>
      </c>
      <c r="S68" s="14">
        <v>8238</v>
      </c>
      <c r="T68" s="14">
        <v>12987</v>
      </c>
      <c r="U68" s="14">
        <v>19700211</v>
      </c>
      <c r="V68" s="14">
        <v>10983</v>
      </c>
      <c r="W68" s="14">
        <v>29114871</v>
      </c>
    </row>
    <row r="69" spans="1:23" x14ac:dyDescent="0.25">
      <c r="A69" s="42">
        <v>65</v>
      </c>
      <c r="B69" s="20">
        <v>75</v>
      </c>
      <c r="C69" s="43">
        <v>560076</v>
      </c>
      <c r="D69" s="44" t="s">
        <v>169</v>
      </c>
      <c r="E69" s="14"/>
      <c r="F69" s="14"/>
      <c r="G69" s="14"/>
      <c r="H69" s="14"/>
      <c r="I69" s="14">
        <v>5701</v>
      </c>
      <c r="J69" s="14">
        <v>3899913</v>
      </c>
      <c r="K69" s="14"/>
      <c r="L69" s="14"/>
      <c r="M69" s="14">
        <v>2136</v>
      </c>
      <c r="N69" s="14">
        <v>4761149</v>
      </c>
      <c r="O69" s="14">
        <v>560</v>
      </c>
      <c r="P69" s="14">
        <v>430096</v>
      </c>
      <c r="Q69" s="14">
        <v>534</v>
      </c>
      <c r="R69" s="14">
        <v>329069</v>
      </c>
      <c r="S69" s="14">
        <v>2062</v>
      </c>
      <c r="T69" s="14">
        <v>2754</v>
      </c>
      <c r="U69" s="14">
        <v>4566253</v>
      </c>
      <c r="V69" s="14">
        <v>3379</v>
      </c>
      <c r="W69" s="14">
        <v>8757099</v>
      </c>
    </row>
    <row r="70" spans="1:23" x14ac:dyDescent="0.25">
      <c r="A70" s="42">
        <v>66</v>
      </c>
      <c r="B70" s="20">
        <v>76</v>
      </c>
      <c r="C70" s="43">
        <v>560077</v>
      </c>
      <c r="D70" s="44" t="s">
        <v>170</v>
      </c>
      <c r="E70" s="14"/>
      <c r="F70" s="14"/>
      <c r="G70" s="14"/>
      <c r="H70" s="14"/>
      <c r="I70" s="14">
        <v>6508</v>
      </c>
      <c r="J70" s="14">
        <v>4418495</v>
      </c>
      <c r="K70" s="14"/>
      <c r="L70" s="14"/>
      <c r="M70" s="14">
        <v>2627</v>
      </c>
      <c r="N70" s="14">
        <v>5755319</v>
      </c>
      <c r="O70" s="14">
        <v>622</v>
      </c>
      <c r="P70" s="14">
        <v>469477</v>
      </c>
      <c r="Q70" s="14">
        <v>656</v>
      </c>
      <c r="R70" s="14">
        <v>404273</v>
      </c>
      <c r="S70" s="14">
        <v>1813</v>
      </c>
      <c r="T70" s="14">
        <v>2647</v>
      </c>
      <c r="U70" s="14">
        <v>4125381</v>
      </c>
      <c r="V70" s="14">
        <v>3643</v>
      </c>
      <c r="W70" s="14">
        <v>9787307</v>
      </c>
    </row>
    <row r="71" spans="1:23" x14ac:dyDescent="0.25">
      <c r="A71" s="42">
        <v>67</v>
      </c>
      <c r="B71" s="20">
        <v>77</v>
      </c>
      <c r="C71" s="43">
        <v>560078</v>
      </c>
      <c r="D71" s="44" t="s">
        <v>171</v>
      </c>
      <c r="E71" s="14"/>
      <c r="F71" s="14"/>
      <c r="G71" s="14"/>
      <c r="H71" s="14"/>
      <c r="I71" s="14">
        <v>24500</v>
      </c>
      <c r="J71" s="14">
        <v>17526328</v>
      </c>
      <c r="K71" s="14"/>
      <c r="L71" s="14"/>
      <c r="M71" s="14">
        <v>8516</v>
      </c>
      <c r="N71" s="14">
        <v>18896337</v>
      </c>
      <c r="O71" s="14">
        <v>2335</v>
      </c>
      <c r="P71" s="14">
        <v>1856392</v>
      </c>
      <c r="Q71" s="14">
        <v>2129</v>
      </c>
      <c r="R71" s="14">
        <v>1311693</v>
      </c>
      <c r="S71" s="14">
        <v>11262</v>
      </c>
      <c r="T71" s="14">
        <v>16158</v>
      </c>
      <c r="U71" s="14">
        <v>25253360</v>
      </c>
      <c r="V71" s="14">
        <v>14769</v>
      </c>
      <c r="W71" s="14">
        <v>37519531</v>
      </c>
    </row>
    <row r="72" spans="1:23" x14ac:dyDescent="0.25">
      <c r="A72" s="42">
        <v>68</v>
      </c>
      <c r="B72" s="20">
        <v>78</v>
      </c>
      <c r="C72" s="43">
        <v>560079</v>
      </c>
      <c r="D72" s="44" t="s">
        <v>172</v>
      </c>
      <c r="E72" s="14"/>
      <c r="F72" s="14"/>
      <c r="G72" s="14"/>
      <c r="H72" s="14"/>
      <c r="I72" s="14">
        <v>22455</v>
      </c>
      <c r="J72" s="14">
        <v>14866700</v>
      </c>
      <c r="K72" s="14"/>
      <c r="L72" s="14"/>
      <c r="M72" s="14">
        <v>8081</v>
      </c>
      <c r="N72" s="14">
        <v>17960519</v>
      </c>
      <c r="O72" s="14">
        <v>2316</v>
      </c>
      <c r="P72" s="14">
        <v>1828478</v>
      </c>
      <c r="Q72" s="14">
        <v>2020</v>
      </c>
      <c r="R72" s="14">
        <v>1244505</v>
      </c>
      <c r="S72" s="14">
        <v>8925</v>
      </c>
      <c r="T72" s="14">
        <v>13580</v>
      </c>
      <c r="U72" s="14">
        <v>20597715</v>
      </c>
      <c r="V72" s="14">
        <v>12283</v>
      </c>
      <c r="W72" s="14">
        <v>31834110</v>
      </c>
    </row>
    <row r="73" spans="1:23" x14ac:dyDescent="0.25">
      <c r="A73" s="42">
        <v>69</v>
      </c>
      <c r="B73" s="20">
        <v>79</v>
      </c>
      <c r="C73" s="43">
        <v>560080</v>
      </c>
      <c r="D73" s="44" t="s">
        <v>173</v>
      </c>
      <c r="E73" s="14"/>
      <c r="F73" s="14"/>
      <c r="G73" s="14"/>
      <c r="H73" s="14"/>
      <c r="I73" s="14">
        <v>12001</v>
      </c>
      <c r="J73" s="14">
        <v>8272509</v>
      </c>
      <c r="K73" s="14"/>
      <c r="L73" s="14"/>
      <c r="M73" s="14">
        <v>4360</v>
      </c>
      <c r="N73" s="14">
        <v>9572128</v>
      </c>
      <c r="O73" s="14">
        <v>1168</v>
      </c>
      <c r="P73" s="14">
        <v>899776</v>
      </c>
      <c r="Q73" s="14">
        <v>1091</v>
      </c>
      <c r="R73" s="14">
        <v>672644</v>
      </c>
      <c r="S73" s="14">
        <v>4837</v>
      </c>
      <c r="T73" s="14">
        <v>7452</v>
      </c>
      <c r="U73" s="14">
        <v>11235269</v>
      </c>
      <c r="V73" s="14">
        <v>6616</v>
      </c>
      <c r="W73" s="14">
        <v>17148339</v>
      </c>
    </row>
    <row r="74" spans="1:23" x14ac:dyDescent="0.25">
      <c r="A74" s="42">
        <v>70</v>
      </c>
      <c r="B74" s="20">
        <v>80</v>
      </c>
      <c r="C74" s="43">
        <v>560081</v>
      </c>
      <c r="D74" s="44" t="s">
        <v>174</v>
      </c>
      <c r="E74" s="14"/>
      <c r="F74" s="14"/>
      <c r="G74" s="14"/>
      <c r="H74" s="14"/>
      <c r="I74" s="14">
        <v>13922</v>
      </c>
      <c r="J74" s="14">
        <v>9604053</v>
      </c>
      <c r="K74" s="14"/>
      <c r="L74" s="14"/>
      <c r="M74" s="14">
        <v>4756</v>
      </c>
      <c r="N74" s="14">
        <v>10616505</v>
      </c>
      <c r="O74" s="14">
        <v>1417</v>
      </c>
      <c r="P74" s="14">
        <v>1143280</v>
      </c>
      <c r="Q74" s="14">
        <v>1190</v>
      </c>
      <c r="R74" s="14">
        <v>733724</v>
      </c>
      <c r="S74" s="14">
        <v>6442</v>
      </c>
      <c r="T74" s="14">
        <v>10589</v>
      </c>
      <c r="U74" s="14">
        <v>15551865</v>
      </c>
      <c r="V74" s="14">
        <v>7874</v>
      </c>
      <c r="W74" s="14">
        <v>20408742</v>
      </c>
    </row>
    <row r="75" spans="1:23" x14ac:dyDescent="0.25">
      <c r="A75" s="42">
        <v>71</v>
      </c>
      <c r="B75" s="20">
        <v>81</v>
      </c>
      <c r="C75" s="43">
        <v>560082</v>
      </c>
      <c r="D75" s="44" t="s">
        <v>175</v>
      </c>
      <c r="E75" s="14"/>
      <c r="F75" s="14"/>
      <c r="G75" s="14"/>
      <c r="H75" s="14"/>
      <c r="I75" s="14">
        <v>9848</v>
      </c>
      <c r="J75" s="14">
        <v>6641361</v>
      </c>
      <c r="K75" s="14"/>
      <c r="L75" s="14"/>
      <c r="M75" s="14">
        <v>3725</v>
      </c>
      <c r="N75" s="14">
        <v>8236140</v>
      </c>
      <c r="O75" s="14">
        <v>971</v>
      </c>
      <c r="P75" s="14">
        <v>746146</v>
      </c>
      <c r="Q75" s="14">
        <v>932</v>
      </c>
      <c r="R75" s="14">
        <v>574534</v>
      </c>
      <c r="S75" s="14">
        <v>3441</v>
      </c>
      <c r="T75" s="14">
        <v>4897</v>
      </c>
      <c r="U75" s="14">
        <v>7701078</v>
      </c>
      <c r="V75" s="14">
        <v>5373</v>
      </c>
      <c r="W75" s="14">
        <v>14434622</v>
      </c>
    </row>
    <row r="76" spans="1:23" x14ac:dyDescent="0.25">
      <c r="A76" s="42">
        <v>72</v>
      </c>
      <c r="B76" s="20">
        <v>82</v>
      </c>
      <c r="C76" s="43">
        <v>560083</v>
      </c>
      <c r="D76" s="44" t="s">
        <v>176</v>
      </c>
      <c r="E76" s="14"/>
      <c r="F76" s="14"/>
      <c r="G76" s="14"/>
      <c r="H76" s="14"/>
      <c r="I76" s="14">
        <v>8944</v>
      </c>
      <c r="J76" s="14">
        <v>6239267</v>
      </c>
      <c r="K76" s="14"/>
      <c r="L76" s="14"/>
      <c r="M76" s="14">
        <v>3545</v>
      </c>
      <c r="N76" s="14">
        <v>7845796</v>
      </c>
      <c r="O76" s="14">
        <v>782</v>
      </c>
      <c r="P76" s="14">
        <v>606303</v>
      </c>
      <c r="Q76" s="14">
        <v>886</v>
      </c>
      <c r="R76" s="14">
        <v>546284</v>
      </c>
      <c r="S76" s="14">
        <v>2919</v>
      </c>
      <c r="T76" s="14">
        <v>3861</v>
      </c>
      <c r="U76" s="14">
        <v>6159539</v>
      </c>
      <c r="V76" s="14">
        <v>4782</v>
      </c>
      <c r="W76" s="14">
        <v>13343288</v>
      </c>
    </row>
    <row r="77" spans="1:23" x14ac:dyDescent="0.25">
      <c r="A77" s="42">
        <v>73</v>
      </c>
      <c r="B77" s="20">
        <v>83</v>
      </c>
      <c r="C77" s="43">
        <v>560084</v>
      </c>
      <c r="D77" s="44" t="s">
        <v>177</v>
      </c>
      <c r="E77" s="14"/>
      <c r="F77" s="14"/>
      <c r="G77" s="14"/>
      <c r="H77" s="14"/>
      <c r="I77" s="14">
        <v>14180</v>
      </c>
      <c r="J77" s="14">
        <v>9891248</v>
      </c>
      <c r="K77" s="14"/>
      <c r="L77" s="14"/>
      <c r="M77" s="14">
        <v>4720</v>
      </c>
      <c r="N77" s="14">
        <v>10437394</v>
      </c>
      <c r="O77" s="14">
        <v>1640</v>
      </c>
      <c r="P77" s="14">
        <v>1322374</v>
      </c>
      <c r="Q77" s="14">
        <v>1180</v>
      </c>
      <c r="R77" s="14">
        <v>727234</v>
      </c>
      <c r="S77" s="14">
        <v>6302</v>
      </c>
      <c r="T77" s="14">
        <v>8003</v>
      </c>
      <c r="U77" s="14">
        <v>13314819</v>
      </c>
      <c r="V77" s="14">
        <v>7738</v>
      </c>
      <c r="W77" s="14">
        <v>19656312</v>
      </c>
    </row>
    <row r="78" spans="1:23" x14ac:dyDescent="0.25">
      <c r="A78" s="42">
        <v>74</v>
      </c>
      <c r="B78" s="20">
        <v>84</v>
      </c>
      <c r="C78" s="43">
        <v>560085</v>
      </c>
      <c r="D78" s="44" t="s">
        <v>178</v>
      </c>
      <c r="E78" s="14"/>
      <c r="F78" s="14"/>
      <c r="G78" s="14"/>
      <c r="H78" s="14"/>
      <c r="I78" s="14">
        <v>4035</v>
      </c>
      <c r="J78" s="14">
        <v>2814611</v>
      </c>
      <c r="K78" s="14"/>
      <c r="L78" s="14"/>
      <c r="M78" s="14">
        <v>882</v>
      </c>
      <c r="N78" s="14">
        <v>1285429</v>
      </c>
      <c r="O78" s="14">
        <v>2170</v>
      </c>
      <c r="P78" s="14">
        <v>1618555</v>
      </c>
      <c r="Q78" s="14">
        <v>220</v>
      </c>
      <c r="R78" s="14">
        <v>135903</v>
      </c>
      <c r="S78" s="14">
        <v>102</v>
      </c>
      <c r="T78" s="14">
        <v>102</v>
      </c>
      <c r="U78" s="14">
        <v>336305</v>
      </c>
      <c r="V78" s="14"/>
      <c r="W78" s="14"/>
    </row>
    <row r="79" spans="1:23" ht="26.25" customHeight="1" x14ac:dyDescent="0.25">
      <c r="A79" s="42">
        <v>75</v>
      </c>
      <c r="B79" s="20">
        <v>85</v>
      </c>
      <c r="C79" s="43">
        <v>560086</v>
      </c>
      <c r="D79" s="44" t="s">
        <v>179</v>
      </c>
      <c r="E79" s="14"/>
      <c r="F79" s="14"/>
      <c r="G79" s="14"/>
      <c r="H79" s="14"/>
      <c r="I79" s="14">
        <v>8375</v>
      </c>
      <c r="J79" s="14">
        <v>6040965</v>
      </c>
      <c r="K79" s="14"/>
      <c r="L79" s="14"/>
      <c r="M79" s="14">
        <v>4059</v>
      </c>
      <c r="N79" s="14">
        <v>8747088</v>
      </c>
      <c r="O79" s="14">
        <v>1376</v>
      </c>
      <c r="P79" s="14">
        <v>1035759</v>
      </c>
      <c r="Q79" s="14">
        <v>1015</v>
      </c>
      <c r="R79" s="14">
        <v>625688</v>
      </c>
      <c r="S79" s="14">
        <v>15</v>
      </c>
      <c r="T79" s="14">
        <v>15</v>
      </c>
      <c r="U79" s="14">
        <v>49601</v>
      </c>
      <c r="V79" s="14"/>
      <c r="W79" s="14"/>
    </row>
    <row r="80" spans="1:23" ht="29.25" customHeight="1" x14ac:dyDescent="0.25">
      <c r="A80" s="42">
        <v>76</v>
      </c>
      <c r="B80" s="20">
        <v>86</v>
      </c>
      <c r="C80" s="43">
        <v>560087</v>
      </c>
      <c r="D80" s="44" t="s">
        <v>180</v>
      </c>
      <c r="E80" s="14"/>
      <c r="F80" s="14"/>
      <c r="G80" s="14"/>
      <c r="H80" s="14"/>
      <c r="I80" s="14">
        <v>12655</v>
      </c>
      <c r="J80" s="14">
        <v>8942660</v>
      </c>
      <c r="K80" s="14"/>
      <c r="L80" s="14"/>
      <c r="M80" s="14">
        <v>6100</v>
      </c>
      <c r="N80" s="14">
        <v>13597979</v>
      </c>
      <c r="O80" s="14">
        <v>1728</v>
      </c>
      <c r="P80" s="14">
        <v>1366944</v>
      </c>
      <c r="Q80" s="14">
        <v>1525</v>
      </c>
      <c r="R80" s="14">
        <v>939869</v>
      </c>
      <c r="S80" s="14"/>
      <c r="T80" s="14"/>
      <c r="U80" s="14"/>
      <c r="V80" s="14"/>
      <c r="W80" s="14"/>
    </row>
    <row r="81" spans="1:23" ht="31.5" customHeight="1" x14ac:dyDescent="0.25">
      <c r="A81" s="42">
        <v>77</v>
      </c>
      <c r="B81" s="20">
        <v>87</v>
      </c>
      <c r="C81" s="43">
        <v>560088</v>
      </c>
      <c r="D81" s="44" t="s">
        <v>181</v>
      </c>
      <c r="E81" s="14"/>
      <c r="F81" s="14"/>
      <c r="G81" s="14"/>
      <c r="H81" s="14"/>
      <c r="I81" s="14">
        <v>3267</v>
      </c>
      <c r="J81" s="14">
        <v>2278893</v>
      </c>
      <c r="K81" s="14"/>
      <c r="L81" s="14"/>
      <c r="M81" s="14">
        <v>1494</v>
      </c>
      <c r="N81" s="14">
        <v>3240952</v>
      </c>
      <c r="O81" s="14">
        <v>426</v>
      </c>
      <c r="P81" s="14">
        <v>328879</v>
      </c>
      <c r="Q81" s="14">
        <v>374</v>
      </c>
      <c r="R81" s="14">
        <v>230959</v>
      </c>
      <c r="S81" s="14"/>
      <c r="T81" s="14"/>
      <c r="U81" s="14"/>
      <c r="V81" s="14"/>
      <c r="W81" s="14"/>
    </row>
    <row r="82" spans="1:23" ht="29.25" customHeight="1" x14ac:dyDescent="0.25">
      <c r="A82" s="42">
        <v>78</v>
      </c>
      <c r="B82" s="20">
        <v>88</v>
      </c>
      <c r="C82" s="43">
        <v>560089</v>
      </c>
      <c r="D82" s="44" t="s">
        <v>182</v>
      </c>
      <c r="E82" s="14"/>
      <c r="F82" s="14"/>
      <c r="G82" s="14"/>
      <c r="H82" s="14"/>
      <c r="I82" s="14">
        <v>1932</v>
      </c>
      <c r="J82" s="14">
        <v>1347665</v>
      </c>
      <c r="K82" s="14"/>
      <c r="L82" s="14"/>
      <c r="M82" s="14">
        <v>1069</v>
      </c>
      <c r="N82" s="14">
        <v>2353672</v>
      </c>
      <c r="O82" s="14">
        <v>253</v>
      </c>
      <c r="P82" s="14">
        <v>192797</v>
      </c>
      <c r="Q82" s="14">
        <v>268</v>
      </c>
      <c r="R82" s="14">
        <v>165298</v>
      </c>
      <c r="S82" s="14"/>
      <c r="T82" s="14"/>
      <c r="U82" s="14"/>
      <c r="V82" s="14"/>
      <c r="W82" s="14"/>
    </row>
    <row r="83" spans="1:23" ht="27.75" hidden="1" customHeight="1" x14ac:dyDescent="0.25">
      <c r="A83" s="42">
        <v>79</v>
      </c>
      <c r="B83" s="20">
        <v>89</v>
      </c>
      <c r="C83" s="43">
        <v>560090</v>
      </c>
      <c r="D83" s="44" t="s">
        <v>183</v>
      </c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idden="1" x14ac:dyDescent="0.25">
      <c r="A84" s="42">
        <v>80</v>
      </c>
      <c r="B84" s="47">
        <v>92</v>
      </c>
      <c r="C84" s="48">
        <v>560091</v>
      </c>
      <c r="D84" s="44" t="s">
        <v>184</v>
      </c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 x14ac:dyDescent="0.25">
      <c r="A85" s="42">
        <v>81</v>
      </c>
      <c r="B85" s="47">
        <v>94</v>
      </c>
      <c r="C85" s="43">
        <v>560096</v>
      </c>
      <c r="D85" s="44" t="s">
        <v>185</v>
      </c>
      <c r="E85" s="14"/>
      <c r="F85" s="14"/>
      <c r="G85" s="14"/>
      <c r="H85" s="14"/>
      <c r="I85" s="14">
        <v>147</v>
      </c>
      <c r="J85" s="14">
        <v>102540</v>
      </c>
      <c r="K85" s="14"/>
      <c r="L85" s="14"/>
      <c r="M85" s="14">
        <v>97</v>
      </c>
      <c r="N85" s="14">
        <v>196234</v>
      </c>
      <c r="O85" s="14">
        <v>4</v>
      </c>
      <c r="P85" s="14">
        <v>2401</v>
      </c>
      <c r="Q85" s="14">
        <v>24</v>
      </c>
      <c r="R85" s="14">
        <v>14507</v>
      </c>
      <c r="S85" s="14"/>
      <c r="T85" s="14"/>
      <c r="U85" s="14"/>
      <c r="V85" s="14"/>
      <c r="W85" s="14"/>
    </row>
    <row r="86" spans="1:23" x14ac:dyDescent="0.25">
      <c r="A86" s="42">
        <v>82</v>
      </c>
      <c r="B86" s="47">
        <v>95</v>
      </c>
      <c r="C86" s="43">
        <v>560098</v>
      </c>
      <c r="D86" s="44" t="s">
        <v>186</v>
      </c>
      <c r="E86" s="14"/>
      <c r="F86" s="14"/>
      <c r="G86" s="14"/>
      <c r="H86" s="14"/>
      <c r="I86" s="14">
        <v>2724</v>
      </c>
      <c r="J86" s="14">
        <v>1900124</v>
      </c>
      <c r="K86" s="14"/>
      <c r="L86" s="14"/>
      <c r="M86" s="14">
        <v>1400</v>
      </c>
      <c r="N86" s="14">
        <v>2654846</v>
      </c>
      <c r="O86" s="14">
        <v>618</v>
      </c>
      <c r="P86" s="14">
        <v>414053</v>
      </c>
      <c r="Q86" s="14">
        <v>350</v>
      </c>
      <c r="R86" s="14">
        <v>215307</v>
      </c>
      <c r="S86" s="14"/>
      <c r="T86" s="14"/>
      <c r="U86" s="14"/>
      <c r="V86" s="14"/>
      <c r="W86" s="14"/>
    </row>
    <row r="87" spans="1:23" ht="25.5" x14ac:dyDescent="0.25">
      <c r="A87" s="42">
        <v>83</v>
      </c>
      <c r="B87" s="20">
        <v>96</v>
      </c>
      <c r="C87" s="43">
        <v>560099</v>
      </c>
      <c r="D87" s="44" t="s">
        <v>187</v>
      </c>
      <c r="E87" s="14"/>
      <c r="F87" s="14"/>
      <c r="G87" s="14"/>
      <c r="H87" s="14"/>
      <c r="I87" s="14">
        <v>817</v>
      </c>
      <c r="J87" s="14">
        <v>569898</v>
      </c>
      <c r="K87" s="14"/>
      <c r="L87" s="14"/>
      <c r="M87" s="14">
        <v>548</v>
      </c>
      <c r="N87" s="14">
        <v>1194280</v>
      </c>
      <c r="O87" s="14">
        <v>34</v>
      </c>
      <c r="P87" s="14">
        <v>32409</v>
      </c>
      <c r="Q87" s="14">
        <v>136</v>
      </c>
      <c r="R87" s="14">
        <v>83222</v>
      </c>
      <c r="S87" s="14"/>
      <c r="T87" s="14"/>
      <c r="U87" s="14"/>
      <c r="V87" s="14"/>
      <c r="W87" s="14"/>
    </row>
    <row r="88" spans="1:23" ht="27" hidden="1" customHeight="1" x14ac:dyDescent="0.25">
      <c r="A88" s="42">
        <v>84</v>
      </c>
      <c r="B88" s="20">
        <v>98</v>
      </c>
      <c r="C88" s="43">
        <v>560125</v>
      </c>
      <c r="D88" s="44" t="s">
        <v>188</v>
      </c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 ht="31.5" hidden="1" customHeight="1" x14ac:dyDescent="0.25">
      <c r="A89" s="42">
        <v>85</v>
      </c>
      <c r="B89" s="47">
        <v>99</v>
      </c>
      <c r="C89" s="43">
        <v>560102</v>
      </c>
      <c r="D89" s="44" t="s">
        <v>189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idden="1" x14ac:dyDescent="0.25">
      <c r="A90" s="42">
        <v>86</v>
      </c>
      <c r="B90" s="47">
        <v>100</v>
      </c>
      <c r="C90" s="43">
        <v>560103</v>
      </c>
      <c r="D90" s="44" t="s">
        <v>191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idden="1" x14ac:dyDescent="0.25">
      <c r="A91" s="42">
        <v>87</v>
      </c>
      <c r="B91" s="47">
        <v>101</v>
      </c>
      <c r="C91" s="43">
        <v>560104</v>
      </c>
      <c r="D91" s="44" t="s">
        <v>193</v>
      </c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 hidden="1" x14ac:dyDescent="0.25">
      <c r="A92" s="42">
        <v>88</v>
      </c>
      <c r="B92" s="47">
        <v>103</v>
      </c>
      <c r="C92" s="43">
        <v>560106</v>
      </c>
      <c r="D92" s="44" t="s">
        <v>195</v>
      </c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 hidden="1" x14ac:dyDescent="0.25">
      <c r="A93" s="42">
        <v>89</v>
      </c>
      <c r="B93" s="47">
        <v>104</v>
      </c>
      <c r="C93" s="43">
        <v>560107</v>
      </c>
      <c r="D93" s="44" t="s">
        <v>197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 hidden="1" x14ac:dyDescent="0.25">
      <c r="A94" s="42">
        <v>90</v>
      </c>
      <c r="B94" s="47">
        <v>105</v>
      </c>
      <c r="C94" s="43">
        <v>560126</v>
      </c>
      <c r="D94" s="44" t="s">
        <v>199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 ht="15" hidden="1" customHeight="1" x14ac:dyDescent="0.25">
      <c r="A95" s="42">
        <v>91</v>
      </c>
      <c r="B95" s="47">
        <v>106</v>
      </c>
      <c r="C95" s="43">
        <v>560127</v>
      </c>
      <c r="D95" s="44" t="s">
        <v>201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idden="1" x14ac:dyDescent="0.25">
      <c r="A96" s="42">
        <v>92</v>
      </c>
      <c r="B96" s="47">
        <v>107</v>
      </c>
      <c r="C96" s="43">
        <v>560128</v>
      </c>
      <c r="D96" s="44" t="s">
        <v>203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s="263" customFormat="1" ht="14.25" hidden="1" customHeight="1" x14ac:dyDescent="0.25">
      <c r="A97" s="42">
        <v>93</v>
      </c>
      <c r="B97" s="47">
        <v>108</v>
      </c>
      <c r="C97" s="43">
        <v>560129</v>
      </c>
      <c r="D97" s="44" t="s">
        <v>205</v>
      </c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5" hidden="1" customHeight="1" x14ac:dyDescent="0.25">
      <c r="A98" s="42">
        <v>94</v>
      </c>
      <c r="B98" s="47">
        <v>110</v>
      </c>
      <c r="C98" s="43">
        <v>560131</v>
      </c>
      <c r="D98" s="44" t="s">
        <v>207</v>
      </c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idden="1" x14ac:dyDescent="0.25">
      <c r="A99" s="42">
        <v>95</v>
      </c>
      <c r="B99" s="47">
        <v>111</v>
      </c>
      <c r="C99" s="43">
        <v>560132</v>
      </c>
      <c r="D99" s="44" t="s">
        <v>209</v>
      </c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idden="1" x14ac:dyDescent="0.25">
      <c r="A100" s="42">
        <v>96</v>
      </c>
      <c r="B100" s="47">
        <v>113</v>
      </c>
      <c r="C100" s="43">
        <v>560134</v>
      </c>
      <c r="D100" s="44" t="s">
        <v>211</v>
      </c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idden="1" x14ac:dyDescent="0.25">
      <c r="A101" s="42">
        <v>97</v>
      </c>
      <c r="B101" s="47">
        <v>114</v>
      </c>
      <c r="C101" s="43">
        <v>560135</v>
      </c>
      <c r="D101" s="44" t="s">
        <v>213</v>
      </c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1:23" hidden="1" x14ac:dyDescent="0.25">
      <c r="A102" s="42">
        <v>98</v>
      </c>
      <c r="B102" s="47">
        <v>116</v>
      </c>
      <c r="C102" s="43">
        <v>560137</v>
      </c>
      <c r="D102" s="44" t="s">
        <v>215</v>
      </c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1:23" hidden="1" x14ac:dyDescent="0.25">
      <c r="A103" s="42">
        <v>99</v>
      </c>
      <c r="B103" s="47">
        <v>117</v>
      </c>
      <c r="C103" s="43">
        <v>560138</v>
      </c>
      <c r="D103" s="44" t="s">
        <v>217</v>
      </c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1:23" hidden="1" x14ac:dyDescent="0.25">
      <c r="A104" s="42">
        <v>100</v>
      </c>
      <c r="B104" s="47">
        <v>118</v>
      </c>
      <c r="C104" s="43">
        <v>560139</v>
      </c>
      <c r="D104" s="44" t="s">
        <v>219</v>
      </c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1:23" hidden="1" x14ac:dyDescent="0.25">
      <c r="A105" s="42">
        <v>101</v>
      </c>
      <c r="B105" s="47">
        <v>120</v>
      </c>
      <c r="C105" s="43">
        <v>560143</v>
      </c>
      <c r="D105" s="44" t="s">
        <v>221</v>
      </c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1:23" hidden="1" x14ac:dyDescent="0.25">
      <c r="A106" s="42">
        <v>102</v>
      </c>
      <c r="B106" s="47">
        <v>121</v>
      </c>
      <c r="C106" s="43">
        <v>560148</v>
      </c>
      <c r="D106" s="44" t="s">
        <v>223</v>
      </c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1:23" hidden="1" x14ac:dyDescent="0.25">
      <c r="A107" s="42">
        <v>103</v>
      </c>
      <c r="B107" s="47">
        <v>123</v>
      </c>
      <c r="C107" s="43">
        <v>560144</v>
      </c>
      <c r="D107" s="44" t="s">
        <v>225</v>
      </c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1:23" ht="31.5" customHeight="1" x14ac:dyDescent="0.25">
      <c r="A108" s="42">
        <v>104</v>
      </c>
      <c r="B108" s="20">
        <v>123</v>
      </c>
      <c r="C108" s="305">
        <v>560207</v>
      </c>
      <c r="D108" s="45" t="s">
        <v>226</v>
      </c>
      <c r="E108" s="14">
        <v>4803</v>
      </c>
      <c r="F108" s="14">
        <v>377456674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1:23" hidden="1" x14ac:dyDescent="0.25">
      <c r="A109" s="42">
        <v>105</v>
      </c>
      <c r="B109" s="47">
        <v>124</v>
      </c>
      <c r="C109" s="43">
        <v>560145</v>
      </c>
      <c r="D109" s="44" t="s">
        <v>228</v>
      </c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1:23" hidden="1" x14ac:dyDescent="0.25">
      <c r="A110" s="42">
        <v>106</v>
      </c>
      <c r="B110" s="47">
        <v>125</v>
      </c>
      <c r="C110" s="43">
        <v>560149</v>
      </c>
      <c r="D110" s="44" t="s">
        <v>230</v>
      </c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1:23" hidden="1" x14ac:dyDescent="0.25">
      <c r="A111" s="42">
        <v>107</v>
      </c>
      <c r="B111" s="47">
        <v>126</v>
      </c>
      <c r="C111" s="305">
        <v>560210</v>
      </c>
      <c r="D111" s="49" t="s">
        <v>232</v>
      </c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1:23" hidden="1" x14ac:dyDescent="0.25">
      <c r="A112" s="42">
        <v>108</v>
      </c>
      <c r="B112" s="47">
        <v>128</v>
      </c>
      <c r="C112" s="43">
        <v>560152</v>
      </c>
      <c r="D112" s="44" t="s">
        <v>234</v>
      </c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1:23" hidden="1" x14ac:dyDescent="0.25">
      <c r="A113" s="42">
        <v>109</v>
      </c>
      <c r="B113" s="20">
        <v>129</v>
      </c>
      <c r="C113" s="305">
        <v>560213</v>
      </c>
      <c r="D113" s="45" t="s">
        <v>236</v>
      </c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1:23" hidden="1" x14ac:dyDescent="0.25">
      <c r="A114" s="42">
        <v>110</v>
      </c>
      <c r="B114" s="20">
        <v>130</v>
      </c>
      <c r="C114" s="43">
        <v>560155</v>
      </c>
      <c r="D114" s="44" t="s">
        <v>238</v>
      </c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1:23" hidden="1" x14ac:dyDescent="0.25">
      <c r="A115" s="42">
        <v>111</v>
      </c>
      <c r="B115" s="47">
        <v>130</v>
      </c>
      <c r="C115" s="20">
        <v>560215</v>
      </c>
      <c r="D115" s="49" t="s">
        <v>239</v>
      </c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1:23" hidden="1" x14ac:dyDescent="0.25">
      <c r="A116" s="42">
        <v>112</v>
      </c>
      <c r="B116" s="47">
        <v>131</v>
      </c>
      <c r="C116" s="43">
        <v>560156</v>
      </c>
      <c r="D116" s="44" t="s">
        <v>241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1:23" hidden="1" x14ac:dyDescent="0.25">
      <c r="A117" s="42">
        <v>113</v>
      </c>
      <c r="B117" s="47">
        <v>132</v>
      </c>
      <c r="C117" s="43">
        <v>560157</v>
      </c>
      <c r="D117" s="44" t="s">
        <v>243</v>
      </c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1:23" hidden="1" x14ac:dyDescent="0.25">
      <c r="A118" s="42">
        <v>114</v>
      </c>
      <c r="B118" s="20">
        <v>133</v>
      </c>
      <c r="C118" s="20">
        <v>560219</v>
      </c>
      <c r="D118" s="44" t="s">
        <v>244</v>
      </c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1:23" hidden="1" x14ac:dyDescent="0.25">
      <c r="A119" s="42">
        <v>115</v>
      </c>
      <c r="B119" s="20">
        <v>134</v>
      </c>
      <c r="C119" s="43">
        <v>560160</v>
      </c>
      <c r="D119" s="44" t="s">
        <v>246</v>
      </c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1:23" hidden="1" x14ac:dyDescent="0.25">
      <c r="A120" s="42">
        <v>116</v>
      </c>
      <c r="B120" s="47">
        <v>134</v>
      </c>
      <c r="C120" s="20">
        <v>560221</v>
      </c>
      <c r="D120" s="44" t="s">
        <v>247</v>
      </c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1:23" hidden="1" x14ac:dyDescent="0.25">
      <c r="A121" s="42">
        <v>117</v>
      </c>
      <c r="B121" s="47">
        <v>136</v>
      </c>
      <c r="C121" s="20">
        <v>560223</v>
      </c>
      <c r="D121" s="44" t="s">
        <v>248</v>
      </c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1:23" hidden="1" x14ac:dyDescent="0.25">
      <c r="A122" s="42">
        <v>118</v>
      </c>
      <c r="B122" s="47">
        <v>137</v>
      </c>
      <c r="C122" s="43">
        <v>560163</v>
      </c>
      <c r="D122" s="44" t="s">
        <v>250</v>
      </c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1:23" hidden="1" x14ac:dyDescent="0.25">
      <c r="A123" s="42">
        <v>119</v>
      </c>
      <c r="B123" s="47">
        <v>138</v>
      </c>
      <c r="C123" s="43">
        <v>560164</v>
      </c>
      <c r="D123" s="44" t="s">
        <v>252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1:23" hidden="1" x14ac:dyDescent="0.25">
      <c r="A124" s="42">
        <v>120</v>
      </c>
      <c r="B124" s="47">
        <v>139</v>
      </c>
      <c r="C124" s="43">
        <v>560165</v>
      </c>
      <c r="D124" s="44" t="s">
        <v>254</v>
      </c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1:23" hidden="1" x14ac:dyDescent="0.25">
      <c r="A125" s="42">
        <v>121</v>
      </c>
      <c r="B125" s="20">
        <v>140</v>
      </c>
      <c r="C125" s="43">
        <v>560166</v>
      </c>
      <c r="D125" s="44" t="s">
        <v>256</v>
      </c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1:23" hidden="1" x14ac:dyDescent="0.25">
      <c r="A126" s="42">
        <v>122</v>
      </c>
      <c r="B126" s="20">
        <v>140</v>
      </c>
      <c r="C126" s="20">
        <v>560227</v>
      </c>
      <c r="D126" s="45" t="s">
        <v>257</v>
      </c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1:23" hidden="1" x14ac:dyDescent="0.25">
      <c r="A127" s="42">
        <v>123</v>
      </c>
      <c r="B127" s="20">
        <v>141</v>
      </c>
      <c r="C127" s="20">
        <v>560228</v>
      </c>
      <c r="D127" s="45" t="s">
        <v>258</v>
      </c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1:23" x14ac:dyDescent="0.25">
      <c r="A128" s="42">
        <v>124</v>
      </c>
      <c r="B128" s="20">
        <v>142</v>
      </c>
      <c r="C128" s="20">
        <v>560229</v>
      </c>
      <c r="D128" s="49" t="s">
        <v>83</v>
      </c>
      <c r="E128" s="14">
        <v>50</v>
      </c>
      <c r="F128" s="14">
        <v>256269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1:23" hidden="1" x14ac:dyDescent="0.25">
      <c r="A129" s="42">
        <v>125</v>
      </c>
      <c r="B129" s="20">
        <v>143</v>
      </c>
      <c r="C129" s="50">
        <v>560169</v>
      </c>
      <c r="D129" s="44" t="s">
        <v>259</v>
      </c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1:23" hidden="1" x14ac:dyDescent="0.25">
      <c r="A130" s="42">
        <v>126</v>
      </c>
      <c r="B130" s="20">
        <v>143</v>
      </c>
      <c r="C130" s="20">
        <v>560230</v>
      </c>
      <c r="D130" s="49" t="s">
        <v>260</v>
      </c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1:23" hidden="1" x14ac:dyDescent="0.25">
      <c r="A131" s="42">
        <v>127</v>
      </c>
      <c r="B131" s="20">
        <v>144</v>
      </c>
      <c r="C131" s="305">
        <v>560170</v>
      </c>
      <c r="D131" s="49" t="s">
        <v>262</v>
      </c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1:23" x14ac:dyDescent="0.25">
      <c r="A132" s="42">
        <v>128</v>
      </c>
      <c r="B132" s="20">
        <v>144</v>
      </c>
      <c r="C132" s="305">
        <v>560231</v>
      </c>
      <c r="D132" s="52" t="s">
        <v>264</v>
      </c>
      <c r="E132" s="14">
        <v>31</v>
      </c>
      <c r="F132" s="14">
        <v>158886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1:23" hidden="1" x14ac:dyDescent="0.25">
      <c r="A133" s="42">
        <v>129</v>
      </c>
      <c r="B133" s="20">
        <v>145</v>
      </c>
      <c r="C133" s="43">
        <v>560171</v>
      </c>
      <c r="D133" s="44" t="s">
        <v>266</v>
      </c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1:23" hidden="1" x14ac:dyDescent="0.25">
      <c r="A134" s="42">
        <v>130</v>
      </c>
      <c r="B134" s="20">
        <v>145</v>
      </c>
      <c r="C134" s="305">
        <v>560232</v>
      </c>
      <c r="D134" s="52" t="s">
        <v>268</v>
      </c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1:23" hidden="1" x14ac:dyDescent="0.25">
      <c r="A135" s="42">
        <v>131</v>
      </c>
      <c r="B135" s="20">
        <v>146</v>
      </c>
      <c r="C135" s="43">
        <v>560172</v>
      </c>
      <c r="D135" s="44" t="s">
        <v>270</v>
      </c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1:23" hidden="1" x14ac:dyDescent="0.25">
      <c r="A136" s="42">
        <v>132</v>
      </c>
      <c r="B136" s="20">
        <v>146</v>
      </c>
      <c r="C136" s="305">
        <v>560233</v>
      </c>
      <c r="D136" s="52" t="s">
        <v>272</v>
      </c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1:23" hidden="1" x14ac:dyDescent="0.25">
      <c r="A137" s="42">
        <v>133</v>
      </c>
      <c r="B137" s="20">
        <v>147</v>
      </c>
      <c r="C137" s="305">
        <v>560234</v>
      </c>
      <c r="D137" s="52" t="s">
        <v>274</v>
      </c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1:23" hidden="1" x14ac:dyDescent="0.25">
      <c r="A138" s="42">
        <v>134</v>
      </c>
      <c r="B138" s="20">
        <v>148</v>
      </c>
      <c r="C138" s="305">
        <v>560235</v>
      </c>
      <c r="D138" s="52" t="s">
        <v>88</v>
      </c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1:23" hidden="1" x14ac:dyDescent="0.25">
      <c r="A139" s="42">
        <v>135</v>
      </c>
      <c r="B139" s="20">
        <v>149</v>
      </c>
      <c r="C139" s="43">
        <v>560175</v>
      </c>
      <c r="D139" s="44" t="s">
        <v>277</v>
      </c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1:23" hidden="1" x14ac:dyDescent="0.25">
      <c r="A140" s="42">
        <v>136</v>
      </c>
      <c r="B140" s="20">
        <v>150</v>
      </c>
      <c r="C140" s="305">
        <v>560237</v>
      </c>
      <c r="D140" s="52" t="s">
        <v>279</v>
      </c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1:23" hidden="1" x14ac:dyDescent="0.25">
      <c r="A141" s="42">
        <v>137</v>
      </c>
      <c r="B141" s="20">
        <v>151</v>
      </c>
      <c r="C141" s="305">
        <v>560238</v>
      </c>
      <c r="D141" s="52" t="s">
        <v>281</v>
      </c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1:23" hidden="1" x14ac:dyDescent="0.25">
      <c r="A142" s="42">
        <v>138</v>
      </c>
      <c r="B142" s="47">
        <v>152</v>
      </c>
      <c r="C142" s="43">
        <v>560239</v>
      </c>
      <c r="D142" s="44" t="s">
        <v>282</v>
      </c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1:23" hidden="1" x14ac:dyDescent="0.25">
      <c r="A143" s="42">
        <v>139</v>
      </c>
      <c r="B143" s="20">
        <v>153</v>
      </c>
      <c r="C143" s="43">
        <v>560177</v>
      </c>
      <c r="D143" s="44" t="s">
        <v>283</v>
      </c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1:23" hidden="1" x14ac:dyDescent="0.25">
      <c r="A144" s="42">
        <v>140</v>
      </c>
      <c r="B144" s="47">
        <v>154</v>
      </c>
      <c r="C144" s="305">
        <v>560241</v>
      </c>
      <c r="D144" s="49" t="s">
        <v>285</v>
      </c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1:23" hidden="1" x14ac:dyDescent="0.25">
      <c r="A145" s="42">
        <v>141</v>
      </c>
      <c r="B145" s="47">
        <v>155</v>
      </c>
      <c r="C145" s="305">
        <v>560242</v>
      </c>
      <c r="D145" s="49" t="s">
        <v>287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1:23" hidden="1" x14ac:dyDescent="0.25">
      <c r="A146" s="42">
        <v>142</v>
      </c>
      <c r="B146" s="47">
        <v>156</v>
      </c>
      <c r="C146" s="305">
        <v>560243</v>
      </c>
      <c r="D146" s="49" t="s">
        <v>289</v>
      </c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1:23" ht="15" hidden="1" customHeight="1" x14ac:dyDescent="0.25">
      <c r="A147" s="42">
        <v>143</v>
      </c>
      <c r="B147" s="47">
        <v>157</v>
      </c>
      <c r="C147" s="305">
        <v>560244</v>
      </c>
      <c r="D147" s="49" t="s">
        <v>291</v>
      </c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1:23" ht="15" hidden="1" customHeight="1" x14ac:dyDescent="0.25">
      <c r="A148" s="42">
        <v>144</v>
      </c>
      <c r="B148" s="47">
        <v>158</v>
      </c>
      <c r="C148" s="305">
        <v>560245</v>
      </c>
      <c r="D148" s="49" t="s">
        <v>293</v>
      </c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1:23" ht="15" hidden="1" customHeight="1" x14ac:dyDescent="0.25">
      <c r="A149" s="42">
        <v>145</v>
      </c>
      <c r="B149" s="47">
        <v>159</v>
      </c>
      <c r="C149" s="305">
        <v>560246</v>
      </c>
      <c r="D149" s="49" t="s">
        <v>295</v>
      </c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1:23" ht="15" hidden="1" customHeight="1" x14ac:dyDescent="0.25">
      <c r="A150" s="42">
        <v>146</v>
      </c>
      <c r="B150" s="47">
        <v>160</v>
      </c>
      <c r="C150" s="305">
        <v>560247</v>
      </c>
      <c r="D150" s="49" t="s">
        <v>297</v>
      </c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1:23" ht="15" hidden="1" customHeight="1" x14ac:dyDescent="0.25">
      <c r="A151" s="42">
        <v>147</v>
      </c>
      <c r="B151" s="20">
        <v>161</v>
      </c>
      <c r="C151" s="43">
        <v>560186</v>
      </c>
      <c r="D151" s="44" t="s">
        <v>299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1:23" ht="15" hidden="1" customHeight="1" x14ac:dyDescent="0.25">
      <c r="A152" s="42">
        <v>148</v>
      </c>
      <c r="B152" s="47">
        <v>161</v>
      </c>
      <c r="C152" s="305">
        <v>560248</v>
      </c>
      <c r="D152" s="49" t="s">
        <v>301</v>
      </c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1:23" ht="15" hidden="1" customHeight="1" x14ac:dyDescent="0.25">
      <c r="A153" s="42">
        <v>149</v>
      </c>
      <c r="B153" s="47">
        <v>162</v>
      </c>
      <c r="C153" s="305">
        <v>560249</v>
      </c>
      <c r="D153" s="49" t="s">
        <v>303</v>
      </c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1:23" ht="15" hidden="1" customHeight="1" x14ac:dyDescent="0.25">
      <c r="A154" s="42">
        <v>150</v>
      </c>
      <c r="B154" s="47">
        <v>163</v>
      </c>
      <c r="C154" s="305">
        <v>560250</v>
      </c>
      <c r="D154" s="49" t="s">
        <v>305</v>
      </c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1:23" ht="15" hidden="1" customHeight="1" x14ac:dyDescent="0.25">
      <c r="A155" s="42">
        <v>151</v>
      </c>
      <c r="B155" s="47">
        <v>164</v>
      </c>
      <c r="C155" s="305">
        <v>560251</v>
      </c>
      <c r="D155" s="49" t="s">
        <v>307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1:23" ht="15" hidden="1" customHeight="1" x14ac:dyDescent="0.25">
      <c r="A156" s="42">
        <v>152</v>
      </c>
      <c r="B156" s="47">
        <v>165</v>
      </c>
      <c r="C156" s="305">
        <v>560252</v>
      </c>
      <c r="D156" s="49" t="s">
        <v>309</v>
      </c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1:23" x14ac:dyDescent="0.25">
      <c r="A157" s="42">
        <v>153</v>
      </c>
      <c r="B157" s="20">
        <v>170</v>
      </c>
      <c r="C157" s="43">
        <v>560197</v>
      </c>
      <c r="D157" s="44" t="s">
        <v>310</v>
      </c>
      <c r="E157" s="14"/>
      <c r="F157" s="14"/>
      <c r="G157" s="14"/>
      <c r="H157" s="14"/>
      <c r="I157" s="14"/>
      <c r="J157" s="14"/>
      <c r="K157" s="14">
        <v>14536</v>
      </c>
      <c r="L157" s="14">
        <v>43805491</v>
      </c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1:23" x14ac:dyDescent="0.25">
      <c r="A158" s="42">
        <v>154</v>
      </c>
      <c r="B158" s="20">
        <v>171</v>
      </c>
      <c r="C158" s="43">
        <v>560038</v>
      </c>
      <c r="D158" s="44" t="s">
        <v>311</v>
      </c>
      <c r="E158" s="14">
        <v>1600</v>
      </c>
      <c r="F158" s="14">
        <v>9903456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1:23" ht="30.75" hidden="1" customHeight="1" x14ac:dyDescent="0.25">
      <c r="A159" s="42">
        <v>155</v>
      </c>
      <c r="B159" s="20">
        <v>174</v>
      </c>
      <c r="C159" s="43">
        <v>560202</v>
      </c>
      <c r="D159" s="44" t="s">
        <v>312</v>
      </c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1:23" x14ac:dyDescent="0.25">
      <c r="A160" s="42">
        <v>156</v>
      </c>
      <c r="B160" s="20">
        <v>177</v>
      </c>
      <c r="C160" s="43">
        <v>560205</v>
      </c>
      <c r="D160" s="44" t="s">
        <v>313</v>
      </c>
      <c r="E160" s="14"/>
      <c r="F160" s="14"/>
      <c r="G160" s="14"/>
      <c r="H160" s="14"/>
      <c r="I160" s="14">
        <v>39</v>
      </c>
      <c r="J160" s="14">
        <v>27204</v>
      </c>
      <c r="K160" s="14"/>
      <c r="L160" s="14"/>
      <c r="M160" s="14">
        <v>7</v>
      </c>
      <c r="N160" s="14">
        <v>15661</v>
      </c>
      <c r="O160" s="14">
        <v>4</v>
      </c>
      <c r="P160" s="14">
        <v>3383</v>
      </c>
      <c r="Q160" s="14">
        <v>1</v>
      </c>
      <c r="R160" s="14">
        <v>382</v>
      </c>
      <c r="S160" s="14">
        <v>28</v>
      </c>
      <c r="T160" s="14">
        <v>43</v>
      </c>
      <c r="U160" s="14">
        <v>78065</v>
      </c>
      <c r="V160" s="14"/>
      <c r="W160" s="14"/>
    </row>
    <row r="161" spans="1:23" x14ac:dyDescent="0.25">
      <c r="A161" s="40">
        <v>157</v>
      </c>
      <c r="B161" s="432" t="s">
        <v>316</v>
      </c>
      <c r="C161" s="433"/>
      <c r="D161" s="434"/>
      <c r="E161" s="14">
        <v>88077</v>
      </c>
      <c r="F161" s="14">
        <v>73126295</v>
      </c>
      <c r="G161" s="14">
        <v>9623</v>
      </c>
      <c r="H161" s="14">
        <v>5781605</v>
      </c>
      <c r="I161" s="14">
        <v>40000</v>
      </c>
      <c r="J161" s="14">
        <v>27891900</v>
      </c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>
        <v>12000</v>
      </c>
      <c r="W161" s="14">
        <v>36400000</v>
      </c>
    </row>
    <row r="162" spans="1:23" s="296" customFormat="1" ht="14.25" x14ac:dyDescent="0.2">
      <c r="A162" s="435" t="s">
        <v>315</v>
      </c>
      <c r="B162" s="436"/>
      <c r="C162" s="436"/>
      <c r="D162" s="437"/>
      <c r="E162" s="11">
        <v>173775</v>
      </c>
      <c r="F162" s="11">
        <v>772200923</v>
      </c>
      <c r="G162" s="11">
        <v>123865</v>
      </c>
      <c r="H162" s="11">
        <v>56837270</v>
      </c>
      <c r="I162" s="11">
        <f>SUM(I5:I161)</f>
        <v>1097420</v>
      </c>
      <c r="J162" s="11">
        <f>SUM(J5:J161)</f>
        <v>765145900</v>
      </c>
      <c r="K162" s="11">
        <f>SUM(K5:K161)</f>
        <v>74536</v>
      </c>
      <c r="L162" s="11">
        <f>SUM(L5:L161)</f>
        <v>103451071</v>
      </c>
      <c r="M162" s="11">
        <v>360141</v>
      </c>
      <c r="N162" s="11">
        <f>SUM(N5:N161)</f>
        <v>798411648</v>
      </c>
      <c r="O162" s="11">
        <v>113152</v>
      </c>
      <c r="P162" s="11">
        <f>SUM(P5:P161)</f>
        <v>90129798</v>
      </c>
      <c r="Q162" s="11">
        <v>90035</v>
      </c>
      <c r="R162" s="11">
        <f>SUM(R5:R161)</f>
        <v>55488515</v>
      </c>
      <c r="S162" s="11">
        <v>409720</v>
      </c>
      <c r="T162" s="11">
        <v>630655</v>
      </c>
      <c r="U162" s="11">
        <f>SUM(U5:U161)</f>
        <v>958579625</v>
      </c>
      <c r="V162" s="11">
        <v>589355</v>
      </c>
      <c r="W162" s="11">
        <f>SUM(W5:W161)</f>
        <v>1557594874</v>
      </c>
    </row>
  </sheetData>
  <mergeCells count="17">
    <mergeCell ref="U1:W1"/>
    <mergeCell ref="S3:U3"/>
    <mergeCell ref="M3:N3"/>
    <mergeCell ref="Q3:R3"/>
    <mergeCell ref="V3:W3"/>
    <mergeCell ref="D2:W2"/>
    <mergeCell ref="G3:H3"/>
    <mergeCell ref="I3:J3"/>
    <mergeCell ref="E3:F3"/>
    <mergeCell ref="K3:L3"/>
    <mergeCell ref="B3:B4"/>
    <mergeCell ref="C3:C4"/>
    <mergeCell ref="O3:P3"/>
    <mergeCell ref="B161:D161"/>
    <mergeCell ref="A162:D162"/>
    <mergeCell ref="D3:D4"/>
    <mergeCell ref="A3:A4"/>
  </mergeCells>
  <pageMargins left="0.70866141732283472" right="0.70866141732283472" top="0.74803149606299213" bottom="0.74803149606299213" header="0.31496062992125984" footer="0.31496062992125984"/>
  <pageSetup paperSize="9" scale="48" fitToWidth="2" orientation="landscape" verticalDpi="0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 2</vt:lpstr>
      <vt:lpstr>прил 1.5 ВМП</vt:lpstr>
      <vt:lpstr>прил 1.4 Стационар</vt:lpstr>
      <vt:lpstr>прил 1.3 Дневной стационар</vt:lpstr>
      <vt:lpstr>прил 1.2 Диагностика</vt:lpstr>
      <vt:lpstr>прил 1.1 АПП</vt:lpstr>
      <vt:lpstr>'прил 1.3 Дневной стационар'!Заголовки_для_печати</vt:lpstr>
      <vt:lpstr>'прил 1.1 АПП'!Область_печати</vt:lpstr>
      <vt:lpstr>'прил 1.3 Дневной стационар'!Область_печати</vt:lpstr>
      <vt:lpstr>'прил 1.4 Стационар'!Область_печати</vt:lpstr>
      <vt:lpstr>'прил 1.5 ВМП'!Область_печати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2020-01-20T10:02:07Z</dcterms:modified>
</cp:coreProperties>
</file>